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0730" windowHeight="9525" activeTab="2"/>
  </bookViews>
  <sheets>
    <sheet name="封面" sheetId="1" r:id="rId1"/>
    <sheet name="分批次" sheetId="2" r:id="rId2"/>
    <sheet name="重点项目计划表" sheetId="3" r:id="rId3"/>
  </sheets>
  <definedNames>
    <definedName name="_xlnm.Print_Area" localSheetId="2">'重点项目计划表'!$A$1:$O$139</definedName>
    <definedName name="_xlnm.Print_Titles" localSheetId="2">'重点项目计划表'!$3:$4</definedName>
  </definedNames>
  <calcPr fullCalcOnLoad="1"/>
</workbook>
</file>

<file path=xl/sharedStrings.xml><?xml version="1.0" encoding="utf-8"?>
<sst xmlns="http://schemas.openxmlformats.org/spreadsheetml/2006/main" count="1070" uniqueCount="703">
  <si>
    <t>项目分批</t>
  </si>
  <si>
    <t>项目总投资</t>
  </si>
  <si>
    <t>单位：万元</t>
  </si>
  <si>
    <t>序号</t>
  </si>
  <si>
    <t>项目名称</t>
  </si>
  <si>
    <t>建设
地址</t>
  </si>
  <si>
    <t>建设性质</t>
  </si>
  <si>
    <t>建设年限</t>
  </si>
  <si>
    <t>建设规模及内容</t>
  </si>
  <si>
    <t>项目
业主</t>
  </si>
  <si>
    <t>牵头
部门</t>
  </si>
  <si>
    <t>牵头
县领导</t>
  </si>
  <si>
    <t>小计</t>
  </si>
  <si>
    <t>孝姑镇</t>
  </si>
  <si>
    <t>新建</t>
  </si>
  <si>
    <t>发改局</t>
  </si>
  <si>
    <t>犍为县恒实城市建设投资有限公司</t>
  </si>
  <si>
    <t>玉津镇</t>
  </si>
  <si>
    <t>新建车间厂房、国家级技术中心、检测中心、综合库房、试车场及生产辅助用房等共计417714平方米，购置设备3560台，形成2000万支/年摩托车减震器生产能力</t>
  </si>
  <si>
    <t>取得23亩填平补齐用地，完成浇铸车间、总装车间建设，竣工投运</t>
  </si>
  <si>
    <t>四川川南减震器集团有限公司</t>
  </si>
  <si>
    <t>住建局</t>
  </si>
  <si>
    <t>犍为县棚户区改造项目（一期）</t>
  </si>
  <si>
    <t>相关乡镇</t>
  </si>
  <si>
    <t>新建
改建</t>
  </si>
  <si>
    <t>2015-2017</t>
  </si>
  <si>
    <t>郑文武</t>
  </si>
  <si>
    <t>①环岛路第三期：长9600米，总投资19000万元；②滨江路第二期：长750米，总投资2400万元</t>
  </si>
  <si>
    <t>互和路、罗城路、南阳路、敖家路、麻柳路、白鹤街、纪家路、玉屏路、定文路、寿保路、舞雩路等11条道路建设</t>
  </si>
  <si>
    <t>石溪镇
岷东乡
塘坝乡</t>
  </si>
  <si>
    <t>四川岷江港航电开发有限责任公司</t>
  </si>
  <si>
    <t>市中区
高新区
五通桥区
犍为县</t>
  </si>
  <si>
    <t>2014-2019</t>
  </si>
  <si>
    <t>成贵铁路有限责任公司</t>
  </si>
  <si>
    <t>交通运输局</t>
  </si>
  <si>
    <t>犍为县公路管理局</t>
  </si>
  <si>
    <t>下渡乡</t>
  </si>
  <si>
    <t>改建</t>
  </si>
  <si>
    <t>主线起于城南客运中心后的绕城线二期，止于南岸沱，支线接岷江二桥绕城线，全长2.311公里</t>
  </si>
  <si>
    <t>清溪镇</t>
  </si>
  <si>
    <t>四川省犍为第一中学</t>
  </si>
  <si>
    <t>住建局
教体局</t>
  </si>
  <si>
    <t>占地150余亩，总建筑面积14.5万平方米，新建建材家居城等商业地产开发</t>
  </si>
  <si>
    <t>犍为中创商业地产开发有限公司</t>
  </si>
  <si>
    <t>水务局</t>
  </si>
  <si>
    <t>犍为县海源水务投资有限公司</t>
  </si>
  <si>
    <t>新民镇</t>
  </si>
  <si>
    <t>井研县 
沐川县
马边彝族自治县
犍为县</t>
  </si>
  <si>
    <t>四川高速公路建设开发总公司</t>
  </si>
  <si>
    <t>前期工作</t>
  </si>
  <si>
    <t>塘坝乡</t>
  </si>
  <si>
    <t>铜高村新区安置房建设项目</t>
  </si>
  <si>
    <t>新建一级公路9.807公里</t>
  </si>
  <si>
    <t>100亩，按一级汽车客运站标准设计建设，总建筑面积55540平方米，配套建设绿化、水电网路等基础设施、旅游导视系统、进站道路及周边环境整治</t>
  </si>
  <si>
    <t>乐山犍为世纪旅游发展有限公司</t>
  </si>
  <si>
    <t>塘坝乡
芭沟镇
马庙乡</t>
  </si>
  <si>
    <t>新建集仓储、中转、配载等配套服务于一体的现代化物流园区</t>
  </si>
  <si>
    <t>犍为县新南兴实业有限公司</t>
  </si>
  <si>
    <t>上海天御农业科技有限公司</t>
  </si>
  <si>
    <t>杭州华龄集团有限公司</t>
  </si>
  <si>
    <t>犍为县清溪高级中学</t>
  </si>
  <si>
    <t>四川科威信息有限公司</t>
  </si>
  <si>
    <t>教体局</t>
  </si>
  <si>
    <t>2017-2019</t>
  </si>
  <si>
    <t>新建体育馆、游泳馆、标准田径场、足球场等</t>
  </si>
  <si>
    <t>占地约100亩，新建4000人规模的幼儿、小学寄宿制学校</t>
  </si>
  <si>
    <t>占地约132亩，新建4000人规模初级中学</t>
  </si>
  <si>
    <t>占地71亩，新建3600人规模小学</t>
  </si>
  <si>
    <t>新建门诊、住院综合业务用房3.8万平方米，设置床位98张</t>
  </si>
  <si>
    <t>卫计局</t>
  </si>
  <si>
    <t>建设规模36210平方米，建成床位266张。包括门诊、住院部业务用房建设，医疗垃圾、污水处理等配套设施建设，医疗设备和办公设施购置</t>
  </si>
  <si>
    <t>罗城镇</t>
  </si>
  <si>
    <t>第一期总投资3000万元，建设规模5800平方米，其中门诊和住院业务用房5000平方米、生活及配套设施用房等800平方米，建成床位99张；第二期建设康复病区，总投资750万元，建设规模3000平方米</t>
  </si>
  <si>
    <t>相关乡镇卫生院</t>
  </si>
  <si>
    <t>鑫路二手车交易市场公司</t>
  </si>
  <si>
    <t>芳平汽车贸易有限公司</t>
  </si>
  <si>
    <t>清溪镇
玉津镇</t>
  </si>
  <si>
    <t>农业局</t>
  </si>
  <si>
    <t>脱贫攻坚项目</t>
  </si>
  <si>
    <t>30个乡镇</t>
  </si>
  <si>
    <t>农工办</t>
  </si>
  <si>
    <t>2017-2018</t>
  </si>
  <si>
    <t>装机容量500万千瓦</t>
  </si>
  <si>
    <t>中核集团</t>
  </si>
  <si>
    <t>孝姑镇
铁炉乡</t>
  </si>
  <si>
    <t>0.9公里大桥</t>
  </si>
  <si>
    <t>主桥600米，匝道立交2.2公里，桥梁宽度22米</t>
  </si>
  <si>
    <t>四川鑫和建设工程有限公司</t>
  </si>
  <si>
    <t>扩建</t>
  </si>
  <si>
    <t>按照省二级示范学校标准扩建罗城中学</t>
  </si>
  <si>
    <t>犍为县罗城中学</t>
  </si>
  <si>
    <t>占地40亩，年加工能力1500吨，年收购茉莉鲜花1000吨</t>
  </si>
  <si>
    <t>下渡乡
孝姑镇</t>
  </si>
  <si>
    <t>石溪镇
泉水镇</t>
  </si>
  <si>
    <t>清溪中国历史文化名镇基础设施项目第一期工程</t>
  </si>
  <si>
    <t>孝姑镇
新民镇</t>
  </si>
  <si>
    <t>完工</t>
  </si>
  <si>
    <t>2017年计划完成投资</t>
  </si>
  <si>
    <t>犍为县住建局</t>
  </si>
  <si>
    <t>犍为县中医医院</t>
  </si>
  <si>
    <t>住建局
卫计局</t>
  </si>
  <si>
    <t>犍为县职业高级中学</t>
  </si>
  <si>
    <t>四川嘉阳集团有限公司</t>
  </si>
  <si>
    <t>乐山市犍为县妇幼保健院</t>
  </si>
  <si>
    <t>游客中心及停车场建设；古镇风貌整治和店招店牌规范整改工作；完成景区旅游厕所整改提升；青石板道路整改、铺设；景区光纤、污水、天然气管网整治。完善景区旅游标识标牌、景区公共导向系统；创建成为国家4A级旅游景区</t>
  </si>
  <si>
    <t>2017年计划投资</t>
  </si>
  <si>
    <t>2017年工程形象进度</t>
  </si>
  <si>
    <t>郑文武</t>
  </si>
  <si>
    <t>芭沟镇
同兴乡
马庙乡</t>
  </si>
  <si>
    <t>2016-2020</t>
  </si>
  <si>
    <t>修建火车会车道、游步道、游客中心、停车场、特色风情街区、度假酒店、矿山博物馆、红色文化主题广场、影视拍摄基地等观光休闲综合体和废污处理等配套基础设施，将嘉阳·桫椤湖景区打造成国家5A级旅游景区</t>
  </si>
  <si>
    <t>四川川投峨眉旅游开发有限公司</t>
  </si>
  <si>
    <t>韩广琦</t>
  </si>
  <si>
    <t>清溪过境段至沐川界路段</t>
  </si>
  <si>
    <t xml:space="preserve">
五通桥区
犍为县
沐川县</t>
  </si>
  <si>
    <t>2016-2018</t>
  </si>
  <si>
    <t>完成路基土石方施工</t>
  </si>
  <si>
    <t>钟  杰</t>
  </si>
  <si>
    <t>2017-2018</t>
  </si>
  <si>
    <t>张  超</t>
  </si>
  <si>
    <t>2015-2017</t>
  </si>
  <si>
    <t>钟  杰</t>
  </si>
  <si>
    <t>完工</t>
  </si>
  <si>
    <t>2016-2018</t>
  </si>
  <si>
    <t>占地150亩，建筑面积约11万平方米，是一所集幼儿园、小学、中学为一体的民办公助全日制寄宿制学校</t>
  </si>
  <si>
    <t>陈光勇</t>
  </si>
  <si>
    <t>罗城镇</t>
  </si>
  <si>
    <t>新建
改建</t>
  </si>
  <si>
    <t>张英杰</t>
  </si>
  <si>
    <t>黄宗高
黄  云
张凤驰
袁成平</t>
  </si>
  <si>
    <t>2017-2021</t>
  </si>
  <si>
    <t>起于眉山市仁寿县遂资眉高速公路，止于马边彝族自治县，全长约200.65公里；乐山段约154.8公里，其中：犍为段全长52.9公里</t>
  </si>
  <si>
    <t>交通运输局</t>
  </si>
  <si>
    <t>孝姑镇</t>
  </si>
  <si>
    <t>新建</t>
  </si>
  <si>
    <t>2017-2019</t>
  </si>
  <si>
    <t>新建孝姑核心区主干道7条，总长20公里，宽36－50米，水泥混凝土路面及配套管网</t>
  </si>
  <si>
    <t>犍为县紫鑫投资有限公司</t>
  </si>
  <si>
    <t>工管委</t>
  </si>
  <si>
    <t>杜  华</t>
  </si>
  <si>
    <t>2017-2018</t>
  </si>
  <si>
    <t>新建</t>
  </si>
  <si>
    <t>杜  华</t>
  </si>
  <si>
    <t>孝姑镇
新民镇</t>
  </si>
  <si>
    <t>新建</t>
  </si>
  <si>
    <t>新建园区污水处理站2座，其中：新民园区污水处理站2万吨/日，孝姑园区污水处理站5万吨/日，配套建设污水管网50公里</t>
  </si>
  <si>
    <t>2017-2019</t>
  </si>
  <si>
    <t>新建12万吨/年生活用纸生产线及配套设施</t>
  </si>
  <si>
    <t>四川省犍为凤生纸业有限责任公司</t>
  </si>
  <si>
    <t>发改局</t>
  </si>
  <si>
    <t>清溪镇</t>
  </si>
  <si>
    <t>经信局</t>
  </si>
  <si>
    <t>何  毅</t>
  </si>
  <si>
    <t>乐山吉象木业有限公司</t>
  </si>
  <si>
    <t>杜  华
何  毅</t>
  </si>
  <si>
    <t>合盛玻业10万吨/年玻璃制品生产线异地搬迁项目</t>
  </si>
  <si>
    <t>年产10万吨玻璃瓶、光学玻璃等玻璃制品生产线异地搬迁</t>
  </si>
  <si>
    <t>四川省犍为合盛玻业有限责任公司</t>
  </si>
  <si>
    <t>2017-2020</t>
  </si>
  <si>
    <t>游永红</t>
  </si>
  <si>
    <t>G213线犍为县城区过境段改建工程</t>
  </si>
  <si>
    <t>杜  华</t>
  </si>
  <si>
    <t>开工建设站房、站前广场、基础设施、旅游导视系统</t>
  </si>
  <si>
    <t>银良策</t>
  </si>
  <si>
    <t>2017-2019</t>
  </si>
  <si>
    <t>占地总面积948亩，新改建沥青混凝土道路8公里、青石板步游道15公里，改建河堤3.4公里，新建城墙、双码、万寿宫码头、游艇码头共计2990平方米，新建游客中心2400平方米、停车场59730平方米、文化广场8080平方米、应急避难场所3处，古镇风貌改造95267平方米，新改建水电气管网和导向系统、安全系统等基础设施</t>
  </si>
  <si>
    <t>完成前期工作开工建设</t>
  </si>
  <si>
    <t>余德金</t>
  </si>
  <si>
    <t>改建</t>
  </si>
  <si>
    <t>改造危旧房棚户区3860户，建筑面积约363905平方米</t>
  </si>
  <si>
    <t>完工</t>
  </si>
  <si>
    <t>住建局</t>
  </si>
  <si>
    <t>建设规划面积约12.5万平方米</t>
  </si>
  <si>
    <t>2015-2018</t>
  </si>
  <si>
    <t>范春平</t>
  </si>
  <si>
    <t>2016-2017</t>
  </si>
  <si>
    <t>新建农产品冷链仓储物流中心及配套设施</t>
  </si>
  <si>
    <t>唐  兵</t>
  </si>
  <si>
    <t>乐山千象投资有限公司</t>
  </si>
  <si>
    <t>发改局</t>
  </si>
  <si>
    <t>石校儒</t>
  </si>
  <si>
    <t>2017-2018</t>
  </si>
  <si>
    <t>新建教学楼、综合楼、实验楼、艺术楼、行政楼、食堂和洗浴中心等，建筑面积73500平方米</t>
  </si>
  <si>
    <t>住建局
教体局</t>
  </si>
  <si>
    <t>陈光勇</t>
  </si>
  <si>
    <t>按照4500名学生的规模和省级示范学校标准进行改扩建，占地158亩，总建筑规模6.8万平方米。项目设计包括综合教学楼，食堂及风雨操场，图书馆，学生宿舍</t>
  </si>
  <si>
    <t>陈光勇</t>
  </si>
  <si>
    <t>新建</t>
  </si>
  <si>
    <t>李学全</t>
  </si>
  <si>
    <t>新建</t>
  </si>
  <si>
    <t>清溪镇</t>
  </si>
  <si>
    <t>2011-2017</t>
  </si>
  <si>
    <t>茉莉茶加工园基础设施建设项目</t>
  </si>
  <si>
    <t>2016-2017</t>
  </si>
  <si>
    <t>占地30亩，年加工能力1000吨，年收购茉莉鲜花800吨</t>
  </si>
  <si>
    <t>四川省炒花甘露茗茶有限公司</t>
  </si>
  <si>
    <t>2016-2018</t>
  </si>
  <si>
    <t>新建标准化茶园2000亩；新建茶叶初加工、精加工厂、研发培训中心、检测中心、展示厅、文化广场等</t>
  </si>
  <si>
    <t>四川凉厅子茶叶有限公司</t>
  </si>
  <si>
    <t>农业局</t>
  </si>
  <si>
    <t>张  兵</t>
  </si>
  <si>
    <t>犍为县茶马古道茶业有限公司</t>
  </si>
  <si>
    <t>玉津镇</t>
  </si>
  <si>
    <t>2014-2017</t>
  </si>
  <si>
    <t>犍为县住建局</t>
  </si>
  <si>
    <t>乡镇卫生院建设项目</t>
  </si>
  <si>
    <t>罗城、清溪、孝姑、定文、新民等28个乡镇（中心）卫生院业务用房、后勤保障用房建设，乡镇一般卫生院4000平方米、中心卫生院8000平方米</t>
  </si>
  <si>
    <t>相关乡镇</t>
  </si>
  <si>
    <t>对全县30个乡镇311个行政村电网升级改造，新（改）造10kV配变台区1249个，改造10kV线路423公里，低压线路7169公里，户表8.8万户</t>
  </si>
  <si>
    <t>完成2017年改造计划上报并开工建设</t>
  </si>
  <si>
    <t>乐山川犍电力有限公司</t>
  </si>
  <si>
    <t>2016-2018</t>
  </si>
  <si>
    <t>脱贫攻坚办</t>
  </si>
  <si>
    <t>唐  兵
陈光勇</t>
  </si>
  <si>
    <t>易地扶贫搬迁项目</t>
  </si>
  <si>
    <t>28个乡镇</t>
  </si>
  <si>
    <t>2016-2017</t>
  </si>
  <si>
    <t>相关乡镇</t>
  </si>
  <si>
    <t>发改局
脱贫攻坚办</t>
  </si>
  <si>
    <t>陈光勇</t>
  </si>
  <si>
    <t>S309线犍为石溪镇至泉水镇公路工程</t>
  </si>
  <si>
    <t>改建</t>
  </si>
  <si>
    <t>改造危旧房棚户区1010套及配套基础设施</t>
  </si>
  <si>
    <t>完成前期工作，开工建设</t>
  </si>
  <si>
    <t>住建局</t>
  </si>
  <si>
    <t>郑文武</t>
  </si>
  <si>
    <t>玉津镇
清溪镇</t>
  </si>
  <si>
    <t>翠屏山城市森林公园及月咡湖城市湿地项目</t>
  </si>
  <si>
    <t>建设城市森林湿地公园，总用地面积约1500亩</t>
  </si>
  <si>
    <t>完成前期工作，开工建设</t>
  </si>
  <si>
    <t>住建局</t>
  </si>
  <si>
    <t>郑文武</t>
  </si>
  <si>
    <t>石溪镇</t>
  </si>
  <si>
    <t>对石马河流域库区底泥清运处置，设置生态隔离缓冲带，水体生态增氧、人工浮岛生态修复、水体置换，设置隔离网和标志牌；采用一体化工艺对4个乡镇污水处理站进行提标改造，配套建设26千米管网，新建8个村5640平方米人工湿地以及4.3千米沟渠整治、建设297座垃圾收集池、购置16台垃圾转运三轮车；新建生态式河道护岸600米，河道清淤22.5万立方米，建设植被缓冲带24.6万平方米</t>
  </si>
  <si>
    <t>设置生态隔离缓冲带、隔离网和标志牌，完成库区水体生态增氧、人工浮岛生态修复、水体置换工程</t>
  </si>
  <si>
    <t>环保局
水务局</t>
  </si>
  <si>
    <t>何  毅</t>
  </si>
  <si>
    <t>建成30个业兴、家富、人和、村美的幸福美丽新村</t>
  </si>
  <si>
    <t>唐  兵</t>
  </si>
  <si>
    <t>九井特色小镇项目</t>
  </si>
  <si>
    <t>九井乡</t>
  </si>
  <si>
    <t>2017-2018</t>
  </si>
  <si>
    <t>住建局</t>
  </si>
  <si>
    <t>郑文武</t>
  </si>
  <si>
    <t>下渡乡</t>
  </si>
  <si>
    <t>新建</t>
  </si>
  <si>
    <t>建筑面积12000平方米，配套道路、围墙、绿化、亮化等附属设施建设</t>
  </si>
  <si>
    <t>民政局</t>
  </si>
  <si>
    <t>金  漫</t>
  </si>
  <si>
    <t>同兴乡</t>
  </si>
  <si>
    <t>乐山奕川农业开发有限公司</t>
  </si>
  <si>
    <t>犍为县恒实城市建设投资有限公司</t>
  </si>
  <si>
    <t>清溪镇</t>
  </si>
  <si>
    <t>玉津镇</t>
  </si>
  <si>
    <t>建筑面积7520平方米，购置设备202台套</t>
  </si>
  <si>
    <t>对全县32个中心村电网改造升级</t>
  </si>
  <si>
    <t>完工投用</t>
  </si>
  <si>
    <t>金飞诚马新建汽车展场项目</t>
  </si>
  <si>
    <t>犍为金飞诚马车业有限责任公司</t>
  </si>
  <si>
    <t>芳平汽贸公司新建汽车展场项目</t>
  </si>
  <si>
    <t>城市空客、固废处理和高铁零配件制造项目</t>
  </si>
  <si>
    <t>2018-2022</t>
  </si>
  <si>
    <t>在芭马旅游环线打造空中客车旅游项目，在工业新区投资建设固废处理和高铁零配件制造项目</t>
  </si>
  <si>
    <t>与企业加强对接</t>
  </si>
  <si>
    <t>中车资阳机车有限公司</t>
  </si>
  <si>
    <t>杜  华</t>
  </si>
  <si>
    <t>主要建设犍为新民温泉旅游度假区，岷江犍为、龙溪口航电枢纽库区水上旅游及生态农业综合开发项目</t>
  </si>
  <si>
    <t>四川省港航开发有限责任公司</t>
  </si>
  <si>
    <t>黄宗高</t>
  </si>
  <si>
    <t>孝姑镇</t>
  </si>
  <si>
    <t>2018-2019</t>
  </si>
  <si>
    <t>新建一级标准公路7公里</t>
  </si>
  <si>
    <t>黄宗高
杜  华</t>
  </si>
  <si>
    <t>新建一级标准公路13公里</t>
  </si>
  <si>
    <t>杜  华
黄宗高</t>
  </si>
  <si>
    <t>张英杰
杜  华</t>
  </si>
  <si>
    <t>犍为县岷江桐梓浩渡口改公路桥工程</t>
  </si>
  <si>
    <t>钟  杰</t>
  </si>
  <si>
    <t>犍为县岷江河口渡改公路桥（岷江三桥）</t>
  </si>
  <si>
    <t>犍为县罗城中学创建省二级示范学校建设项目</t>
  </si>
  <si>
    <t>郑文武
陈光勇</t>
  </si>
  <si>
    <t>犍为县紫鑫投资有限公司</t>
  </si>
  <si>
    <t>发改局
民政局</t>
  </si>
  <si>
    <t>发改局</t>
  </si>
  <si>
    <t>陈光勇</t>
  </si>
  <si>
    <t>教体局</t>
  </si>
  <si>
    <t>宏久驾校搬迁项目</t>
  </si>
  <si>
    <r>
      <t>2</t>
    </r>
    <r>
      <rPr>
        <sz val="10"/>
        <rFont val="宋体"/>
        <family val="0"/>
      </rPr>
      <t>016-2017</t>
    </r>
  </si>
  <si>
    <t>犍为县宏久汽车驾驶技术培训有限公司</t>
  </si>
  <si>
    <t>芭沟及马庙片区旅游公路改扩建项目</t>
  </si>
  <si>
    <t>马庙乡
芭沟镇
塘坝乡</t>
  </si>
  <si>
    <r>
      <t>2</t>
    </r>
    <r>
      <rPr>
        <sz val="10"/>
        <rFont val="宋体"/>
        <family val="0"/>
      </rPr>
      <t>017-2018</t>
    </r>
  </si>
  <si>
    <t>矿区一校搬迁工程</t>
  </si>
  <si>
    <t>芭沟镇</t>
  </si>
  <si>
    <t>芭沟镇</t>
  </si>
  <si>
    <t>设计办学规模初中6个班、小学12个班，在校生840人；总用地面积40亩，总建筑面13150m2；配套运动场、围墙、堡坎等附属设施</t>
  </si>
  <si>
    <t>教体局</t>
  </si>
  <si>
    <t>改造危旧房1777套，建筑面积约204355平方米，其中：新建安置房830套，建筑面积约92350平方米，货币化安置76套，建筑面积约8865平方米，综合整治871套，建筑面积约103140平方米，并配套建设道路、停车场、雨污管网、给水管网、燃气管网，以及绿化、照明、供配电、室外场地等附属设施</t>
  </si>
  <si>
    <t>新建新型节能环保耐火纤维制品生产线</t>
  </si>
  <si>
    <t>北京华辰陶瓷纤维制品有限公司</t>
  </si>
  <si>
    <t>嘉阳矿区医院医疗业务综合大楼工程</t>
  </si>
  <si>
    <t>石溪镇</t>
  </si>
  <si>
    <t>2017-2018</t>
  </si>
  <si>
    <t>新建业务综合大楼1栋，总建筑面积12000㎡；配套医疗污水处理系统1套</t>
  </si>
  <si>
    <t>卫计局</t>
  </si>
  <si>
    <t>陈光勇</t>
  </si>
  <si>
    <t>老年养护院工程</t>
  </si>
  <si>
    <t>芭沟镇</t>
  </si>
  <si>
    <t>新建</t>
  </si>
  <si>
    <t>民政局</t>
  </si>
  <si>
    <t>金  漫</t>
  </si>
  <si>
    <t>九井乡</t>
  </si>
  <si>
    <t>改造</t>
  </si>
  <si>
    <t>总用地面积约500亩，建设九井特色小镇</t>
  </si>
  <si>
    <t>完工</t>
  </si>
  <si>
    <t>塘坝乡
石溪镇
芭沟镇</t>
  </si>
  <si>
    <t>四川省犍为恒邦天然气有限公司</t>
  </si>
  <si>
    <t>犀牛沱水厂取水口迁建工程</t>
  </si>
  <si>
    <t>马庙乡
芭沟镇
塘坝乡</t>
  </si>
  <si>
    <t>水务局</t>
  </si>
  <si>
    <t>石溪镇</t>
  </si>
  <si>
    <t>改建</t>
  </si>
  <si>
    <t>四川嘉阳集团有限责任公司</t>
  </si>
  <si>
    <t>四川嘉阳集团有限责任公司</t>
  </si>
  <si>
    <t>污水处理站改造搬迁工程</t>
  </si>
  <si>
    <r>
      <t>201</t>
    </r>
    <r>
      <rPr>
        <sz val="10"/>
        <rFont val="宋体"/>
        <family val="0"/>
      </rPr>
      <t>7</t>
    </r>
    <r>
      <rPr>
        <sz val="10"/>
        <rFont val="宋体"/>
        <family val="0"/>
      </rPr>
      <t>-201</t>
    </r>
    <r>
      <rPr>
        <sz val="10"/>
        <rFont val="宋体"/>
        <family val="0"/>
      </rPr>
      <t>8</t>
    </r>
  </si>
  <si>
    <t>石溪镇
芭沟镇</t>
  </si>
  <si>
    <t>芭沟镇
石溪镇
马庙乡</t>
  </si>
  <si>
    <t>新建3个乡镇污水处理站，总设计处理能力2550m3/d；配套管网长度8582.6m，污水提升泵站7座</t>
  </si>
  <si>
    <r>
      <t>2</t>
    </r>
    <r>
      <rPr>
        <sz val="10"/>
        <rFont val="宋体"/>
        <family val="0"/>
      </rPr>
      <t>015-2017</t>
    </r>
  </si>
  <si>
    <r>
      <t>2016-201</t>
    </r>
    <r>
      <rPr>
        <sz val="10"/>
        <rFont val="宋体"/>
        <family val="0"/>
      </rPr>
      <t>7</t>
    </r>
  </si>
  <si>
    <r>
      <t>2015-201</t>
    </r>
    <r>
      <rPr>
        <sz val="10"/>
        <rFont val="宋体"/>
        <family val="0"/>
      </rPr>
      <t>8</t>
    </r>
  </si>
  <si>
    <r>
      <t>201</t>
    </r>
    <r>
      <rPr>
        <sz val="10"/>
        <rFont val="宋体"/>
        <family val="0"/>
      </rPr>
      <t>7</t>
    </r>
    <r>
      <rPr>
        <sz val="10"/>
        <rFont val="宋体"/>
        <family val="0"/>
      </rPr>
      <t>-201</t>
    </r>
    <r>
      <rPr>
        <sz val="10"/>
        <rFont val="宋体"/>
        <family val="0"/>
      </rPr>
      <t>8</t>
    </r>
  </si>
  <si>
    <r>
      <t>2016-201</t>
    </r>
    <r>
      <rPr>
        <sz val="10"/>
        <rFont val="宋体"/>
        <family val="0"/>
      </rPr>
      <t>8</t>
    </r>
  </si>
  <si>
    <t>全长13.273km，行车道2×3.75米，硬路肩2×1.5，路基宽度12米，路面宽度10.5米，采用二级公路技术标准，汽车荷载等级公路-Ⅰ级</t>
  </si>
  <si>
    <t>路线起于石溪镇场镇，横穿小火车铁路至三井，再到马庙乡集合村，全长16.75公里，行车道2×3.5米，路基宽度8.5米，路面宽度7米。，采用三级公路技术标准，汽车荷载等级公路-Ⅱ级</t>
  </si>
  <si>
    <t>总占地面积20亩，新建300个床位的老年养护院，建筑规模12750㎡，包括养老居住标准间、厨房、餐厅、多功能活动室等，配套庭院绿化美化等</t>
  </si>
  <si>
    <t>新建幼儿园15个班、在园儿童450人。用地面积10亩，总建筑面积8000平方米，配套围墙、室外活动场地、绿化等</t>
  </si>
  <si>
    <t>天御新农新城项目</t>
  </si>
  <si>
    <t>玖龙浆纸65万吨/年牛卡纸项目</t>
  </si>
  <si>
    <t>新建65万吨/年牛卡纸生产线，含生产系统、辅助工程、环保工程、仓库设施和其他配套设施</t>
  </si>
  <si>
    <t>完成物流园仓储、配载等主要设施建设</t>
  </si>
  <si>
    <r>
      <t>污水处理厂厂区工程完工，铺设管网1</t>
    </r>
    <r>
      <rPr>
        <sz val="10"/>
        <rFont val="宋体"/>
        <family val="0"/>
      </rPr>
      <t>0公里</t>
    </r>
  </si>
  <si>
    <t>占地100亩，总建筑面积52200平方米，其中：新建30811平方米的养老公寓，设计床位770张；购买桫椤湖旅游景区内建筑物改建成16389平方米的养老公寓，设计床位410张；配套建设康复用房、公共活动室、健身用房、行政辅助用房等5000平方米</t>
  </si>
  <si>
    <t>2017-2018</t>
  </si>
  <si>
    <t>新建安置房及附属设施，建筑面积约5万平方米，市政道路管网约2公里</t>
  </si>
  <si>
    <t>新建安置房及附属设施，建筑面积约12万平方米，市政道路管网约2.5公里</t>
  </si>
  <si>
    <t>乐山川犍电力集团有限公司</t>
  </si>
  <si>
    <t>新民镇</t>
  </si>
  <si>
    <t>2017-2020</t>
  </si>
  <si>
    <t>新建</t>
  </si>
  <si>
    <t>凤生纸业12万吨/年生活用纸生产线项目</t>
  </si>
  <si>
    <t>北京华辰新型节能环保耐火纤维制品生产线项目</t>
  </si>
  <si>
    <t>竣工投产</t>
  </si>
  <si>
    <t>犍为县久源塑料制品有限公司</t>
  </si>
  <si>
    <t>新征用地11亩，新建厂房5000平方米，办公楼800平方米，购置拉丝机、园织机等50余台</t>
  </si>
  <si>
    <t>工管委</t>
  </si>
  <si>
    <t>发改局
工管委</t>
  </si>
  <si>
    <t>竣工投产</t>
  </si>
  <si>
    <t>犍为鸿鑫打包带厂</t>
  </si>
  <si>
    <t>新建15公里堤防及堤顶道路、绿化景观、管网、配套穿堤箱涵等交叉建筑、排水管网等</t>
  </si>
  <si>
    <t>玉津镇</t>
  </si>
  <si>
    <t>卫计局</t>
  </si>
  <si>
    <t>犍为县殡仪馆</t>
  </si>
  <si>
    <t>寿保乡
定文镇
舞雩乡
岷东乡</t>
  </si>
  <si>
    <t>加快与业主谈判，签订搬迁协议，完成各项前期工作，力争开工建设</t>
  </si>
  <si>
    <t>完成核心景区“船型街”的升级打造，创建成为国家4A级旅游景区</t>
  </si>
  <si>
    <t>完成农副产品交易批发市场、特色农产品展示展销中心建设，冷链仓储物流中心主体工程完工</t>
  </si>
  <si>
    <t>建材类商业区3#、4#、6#楼完工，2#、8#、10#楼封顶；电子商务区5#、7#楼地下室结构完工；水果批发区9#、11#楼完成封顶，开始内外墙装饰</t>
  </si>
  <si>
    <t>田径场完工，体育馆和游泳馆开工建设</t>
  </si>
  <si>
    <t>完成前期工作和征地拆迁，开工建设</t>
  </si>
  <si>
    <t>完成砂卵石开挖回填工程量的10%</t>
  </si>
  <si>
    <t>犍为工业新区项目</t>
  </si>
  <si>
    <t>犍为县海源水务投资有限公司</t>
  </si>
  <si>
    <r>
      <t>2017-20</t>
    </r>
    <r>
      <rPr>
        <sz val="10"/>
        <rFont val="宋体"/>
        <family val="0"/>
      </rPr>
      <t>20</t>
    </r>
  </si>
  <si>
    <r>
      <t>开工建设生态木屋温泉度假酒店，打造金竹湾-龙潭峡瀑布</t>
    </r>
    <r>
      <rPr>
        <sz val="10"/>
        <rFont val="宋体"/>
        <family val="0"/>
      </rPr>
      <t>-桫椤湖绿色户外体育长廊</t>
    </r>
  </si>
  <si>
    <t>新建污水处理厂1座，设计日处理规模3万立方米，新建城区污水管网21公里</t>
  </si>
  <si>
    <t>建设标准化厂房7间，配套建设园区道路、产品展示检测中心、仓储物流、办公室、住宿等功能区</t>
  </si>
  <si>
    <t>一期厂房和基础设施全部竣工，茶叶基地在春季投产开始生产加工，二期研发、检测中心等工程完成土地调规并开工建设</t>
  </si>
  <si>
    <t>四川省久益环境治理有限公司</t>
  </si>
  <si>
    <t>建设完成右岸渣场及渣场公路、右岸1#公路、右岸2#公路、 左岸砂石混凝土系统、 库区防洪堤等</t>
  </si>
  <si>
    <t>占地约63亩，新建有机肥生产车间、厂房设施设备，配套水电系统、道路</t>
  </si>
  <si>
    <t>完成各项前期工作并开工建设车间厂房</t>
  </si>
  <si>
    <t>新民镇
敖家镇
公平乡
双溪乡</t>
  </si>
  <si>
    <t>新建</t>
  </si>
  <si>
    <t>完成新民镇、敖家镇、公平乡
、双溪乡5000亩土地的治理修复</t>
  </si>
  <si>
    <t>环保局
农业局</t>
  </si>
  <si>
    <t>何  毅</t>
  </si>
  <si>
    <t>完成社会投资人招标，建设完成项目工程指挥部，完成路基平整，开工建设桥梁工程</t>
  </si>
  <si>
    <t>完成路基土石方和道路底基层施工</t>
  </si>
  <si>
    <t>完成桥梁上部结构和桥面施工</t>
  </si>
  <si>
    <t>教学楼、宿舍楼封顶，开工建设餐厅、图书馆等配套工程</t>
  </si>
  <si>
    <t>安置点房屋全部封顶；室外附属和配套市政道路管网铺设全面开工</t>
  </si>
  <si>
    <t>完成一期3.6万平方米的安置房基础施工</t>
  </si>
  <si>
    <t>完成一期35kV变电站及110千伏输变电线路建设</t>
  </si>
  <si>
    <r>
      <t>201</t>
    </r>
    <r>
      <rPr>
        <sz val="10"/>
        <rFont val="宋体"/>
        <family val="0"/>
      </rPr>
      <t>7</t>
    </r>
    <r>
      <rPr>
        <sz val="10"/>
        <rFont val="宋体"/>
        <family val="0"/>
      </rPr>
      <t>-2018</t>
    </r>
  </si>
  <si>
    <r>
      <t>路基拓宽，完成路面基层施工，占总工程量的6</t>
    </r>
    <r>
      <rPr>
        <sz val="10"/>
        <rFont val="宋体"/>
        <family val="0"/>
      </rPr>
      <t>0%</t>
    </r>
  </si>
  <si>
    <t>完成项目方案设计和报批，力争开工建设道路等配套工程</t>
  </si>
  <si>
    <r>
      <t>201</t>
    </r>
    <r>
      <rPr>
        <sz val="10"/>
        <rFont val="宋体"/>
        <family val="0"/>
      </rPr>
      <t>6</t>
    </r>
    <r>
      <rPr>
        <sz val="10"/>
        <rFont val="宋体"/>
        <family val="0"/>
      </rPr>
      <t>-201</t>
    </r>
    <r>
      <rPr>
        <sz val="10"/>
        <rFont val="宋体"/>
        <family val="0"/>
      </rPr>
      <t>8</t>
    </r>
  </si>
  <si>
    <r>
      <t>完成货币化安置7</t>
    </r>
    <r>
      <rPr>
        <sz val="10"/>
        <rFont val="宋体"/>
        <family val="0"/>
      </rPr>
      <t>6套，寿保安置点完工，新民危旧房安置点全部封顶，开始内外装饰，道路、雨水、燃气管网等配套设施</t>
    </r>
    <r>
      <rPr>
        <sz val="10"/>
        <rFont val="宋体"/>
        <family val="0"/>
      </rPr>
      <t>开工建设</t>
    </r>
  </si>
  <si>
    <r>
      <t>安置房主体工程全部完工，占总工程量的6</t>
    </r>
    <r>
      <rPr>
        <sz val="10"/>
        <rFont val="宋体"/>
        <family val="0"/>
      </rPr>
      <t>0%</t>
    </r>
  </si>
  <si>
    <t>完成项目征地，争取开工建设生产车间</t>
  </si>
  <si>
    <r>
      <t>以十大扶贫政策为支撑，以各类扶贫专项为抓手，全面改善贫困区域基础设施和公共服务，优化贫困区域产业布局，加大建档立卡贫困户产业就业支持力度，完善贫困户教育医疗等社会保障机制，实现全县5</t>
    </r>
    <r>
      <rPr>
        <sz val="10"/>
        <rFont val="宋体"/>
        <family val="0"/>
      </rPr>
      <t>4个市、县列贫困村和11263户，30521名贫困人口全面脱贫</t>
    </r>
  </si>
  <si>
    <t>基本完成生产车间土建主体工程，开工清水站、库房等配套设施和铺设地下管线</t>
  </si>
  <si>
    <t>完成路基施工，部分路面开始面层施工</t>
  </si>
  <si>
    <t>完成路基和基层施工</t>
  </si>
  <si>
    <t>完成前期工作，开工建设综合楼、火葬场</t>
  </si>
  <si>
    <t>门诊楼封顶，住院大楼完成基础施工</t>
  </si>
  <si>
    <r>
      <t>门诊楼主体封顶，住院综合业务用房完成工程量的5</t>
    </r>
    <r>
      <rPr>
        <sz val="10"/>
        <rFont val="宋体"/>
        <family val="0"/>
      </rPr>
      <t>0%</t>
    </r>
  </si>
  <si>
    <t>完成征地拆迁，开工建设销售中心、展厅</t>
  </si>
  <si>
    <t>征地20亩，新建汽车展场、办公室、会议室和修理车间、伙食团等，总建筑面积7000平方米</t>
  </si>
  <si>
    <t>完成征地拆迁，开工建设汽车展场、办公室、会议室和修理车间等</t>
  </si>
  <si>
    <t>相关乡镇</t>
  </si>
  <si>
    <t>改建</t>
  </si>
  <si>
    <t>2017-2018</t>
  </si>
  <si>
    <t>犍宜路龙孔段11.6公里，新田路2.5公里，同马路3.6公里，铁新路17公里，双高路3.4公里，沙岷路2.1公里，马黄路8.6公里，龙公路7.2公里，龙大路10.3公里，九榨路14.2公里，下新路14公里，定寿路2.8公里，均为四级公路</t>
  </si>
  <si>
    <t>龙公路、龙大路，犍宜路龙孔段完成路基土石方施工，其它项目完成前期工作力争开工建设</t>
  </si>
  <si>
    <t>交通运输局</t>
  </si>
  <si>
    <t>钟  杰</t>
  </si>
  <si>
    <t>建设门诊、住院大楼业务用房8000平方米</t>
  </si>
  <si>
    <t>相关乡镇</t>
  </si>
  <si>
    <t>新建</t>
  </si>
  <si>
    <t>2017-2018</t>
  </si>
  <si>
    <t>岷江航电犍为枢纽指挥部</t>
  </si>
  <si>
    <t>G213线犍为县城区过境段岷江二桥</t>
  </si>
  <si>
    <t>五通桥界至自犍路口段</t>
  </si>
  <si>
    <r>
      <t>新建一级公路2</t>
    </r>
    <r>
      <rPr>
        <sz val="10"/>
        <rFont val="宋体"/>
        <family val="0"/>
      </rPr>
      <t>0</t>
    </r>
    <r>
      <rPr>
        <sz val="10"/>
        <rFont val="宋体"/>
        <family val="0"/>
      </rPr>
      <t>.5公里</t>
    </r>
  </si>
  <si>
    <t>交通运输局
工管委</t>
  </si>
  <si>
    <t>新建</t>
  </si>
  <si>
    <t>扩建</t>
  </si>
  <si>
    <t>完成前期工作</t>
  </si>
  <si>
    <t>完成地勘、设计等前期工作</t>
  </si>
  <si>
    <t>完成选址论证等前期工作</t>
  </si>
  <si>
    <t>密切关注国家政策，做好向上对接和厂址保护工作</t>
  </si>
  <si>
    <t>玉津镇</t>
  </si>
  <si>
    <r>
      <t>201</t>
    </r>
    <r>
      <rPr>
        <sz val="10"/>
        <rFont val="宋体"/>
        <family val="0"/>
      </rPr>
      <t>8</t>
    </r>
    <r>
      <rPr>
        <sz val="10"/>
        <rFont val="宋体"/>
        <family val="0"/>
      </rPr>
      <t>-20</t>
    </r>
    <r>
      <rPr>
        <sz val="10"/>
        <rFont val="宋体"/>
        <family val="0"/>
      </rPr>
      <t>20</t>
    </r>
  </si>
  <si>
    <r>
      <t>20</t>
    </r>
    <r>
      <rPr>
        <sz val="10"/>
        <rFont val="宋体"/>
        <family val="0"/>
      </rPr>
      <t>20</t>
    </r>
    <r>
      <rPr>
        <sz val="10"/>
        <rFont val="宋体"/>
        <family val="0"/>
      </rPr>
      <t>-20</t>
    </r>
    <r>
      <rPr>
        <sz val="10"/>
        <rFont val="宋体"/>
        <family val="0"/>
      </rPr>
      <t>30</t>
    </r>
  </si>
  <si>
    <r>
      <t>201</t>
    </r>
    <r>
      <rPr>
        <sz val="10"/>
        <rFont val="宋体"/>
        <family val="0"/>
      </rPr>
      <t>8</t>
    </r>
    <r>
      <rPr>
        <sz val="10"/>
        <rFont val="宋体"/>
        <family val="0"/>
      </rPr>
      <t>-20</t>
    </r>
    <r>
      <rPr>
        <sz val="10"/>
        <rFont val="宋体"/>
        <family val="0"/>
      </rPr>
      <t>20</t>
    </r>
  </si>
  <si>
    <r>
      <t>20</t>
    </r>
    <r>
      <rPr>
        <sz val="10"/>
        <rFont val="宋体"/>
        <family val="0"/>
      </rPr>
      <t>18</t>
    </r>
    <r>
      <rPr>
        <sz val="10"/>
        <rFont val="宋体"/>
        <family val="0"/>
      </rPr>
      <t>-20</t>
    </r>
    <r>
      <rPr>
        <sz val="10"/>
        <rFont val="宋体"/>
        <family val="0"/>
      </rPr>
      <t>22</t>
    </r>
  </si>
  <si>
    <t>犍为县绕城线三期工程</t>
  </si>
  <si>
    <r>
      <t>2017-202</t>
    </r>
    <r>
      <rPr>
        <sz val="10"/>
        <rFont val="宋体"/>
        <family val="0"/>
      </rPr>
      <t>2</t>
    </r>
  </si>
  <si>
    <t>完成项目重新选址和征地拆迁，争取开工建设</t>
  </si>
  <si>
    <t>占地约1830亩，建筑面积38万平方米，设计床位3500张，新建养老公寓、老年照抚中心、生活服务中心、文体物业管理中心、生态农业观光中心等设施</t>
  </si>
  <si>
    <t>岷江航电龙溪口枢纽指挥部</t>
  </si>
  <si>
    <t>玖龙浆纸（乐山）有限公司</t>
  </si>
  <si>
    <t>完成征地拆迁，完成配套的偏枪渡渡改桥建设，开工建设养老公寓及配套道路等基础设施</t>
  </si>
  <si>
    <t>流转并改良土地5000亩，建设茉莉花标准化种植示范基地，新建占地300亩的茉莉花茶加工产业园以及建筑面积11000平方米的集茉莉茶研发、展示、交易于一体的茶旅文化体验中心等休闲观光设施</t>
  </si>
  <si>
    <t>完成项目报批、核心区土地征用、项目方案的编制及确定规划设计方案，并通过政府审批程序，开工建设</t>
  </si>
  <si>
    <t>完成玉津镇新城区8公里堤防整治及配套绿化景观、管网等工程</t>
  </si>
  <si>
    <t>改造棚户区1265户，11.9万平方米；新建住房1265套，14.3万平方米，配套建设相关附属基础设施</t>
  </si>
  <si>
    <t>（一）续建批次项目10个</t>
  </si>
  <si>
    <t>（二）开工批次12个</t>
  </si>
  <si>
    <t>茉莉茶加工项目</t>
  </si>
  <si>
    <r>
      <t>2017-201</t>
    </r>
    <r>
      <rPr>
        <sz val="10"/>
        <rFont val="宋体"/>
        <family val="0"/>
      </rPr>
      <t>8</t>
    </r>
  </si>
  <si>
    <r>
      <t>孝姑、敖家、榨鼓、双溪、伏龙、纪家、金石井7个卫生院竣工，罗城、清溪等13个乡镇卫生院加快建设，龙孔、石溪、玉津、下渡、舞雩、寿保、马庙、塘坝</t>
    </r>
    <r>
      <rPr>
        <sz val="10"/>
        <rFont val="宋体"/>
        <family val="0"/>
      </rPr>
      <t>8</t>
    </r>
    <r>
      <rPr>
        <sz val="10"/>
        <rFont val="宋体"/>
        <family val="0"/>
      </rPr>
      <t>个卫生院完成前期工作，争取开工建设</t>
    </r>
  </si>
  <si>
    <t>按国家一级驾校培训机构新建，建筑面积5万平方米</t>
  </si>
  <si>
    <t>易地扶贫搬迁2607人及道路、管网等相关配套设施建设</t>
  </si>
  <si>
    <t>（一）续建批次项目22个</t>
  </si>
  <si>
    <t>备注</t>
  </si>
  <si>
    <t>＊</t>
  </si>
  <si>
    <r>
      <t xml:space="preserve">何 </t>
    </r>
    <r>
      <rPr>
        <sz val="10"/>
        <rFont val="宋体"/>
        <family val="0"/>
      </rPr>
      <t xml:space="preserve"> </t>
    </r>
    <r>
      <rPr>
        <sz val="10"/>
        <rFont val="宋体"/>
        <family val="0"/>
      </rPr>
      <t>毅</t>
    </r>
  </si>
  <si>
    <t>教学楼、行政楼开工建设</t>
  </si>
  <si>
    <t>综合大楼、住院楼开工建设</t>
  </si>
  <si>
    <t>完成征地拆迁，住宿楼、餐厅开工建设</t>
  </si>
  <si>
    <t>新建天然气主管道30km，调压计量柜3台，安装户内计量表3650只</t>
  </si>
  <si>
    <t>开工铺设塘坝至石溪天然气管网</t>
  </si>
  <si>
    <t>完成前期工作，开工建设教学楼</t>
  </si>
  <si>
    <t>嘉阳芭蕉沟老矿区供电及给排水改造工程</t>
  </si>
  <si>
    <t>开工建设供电及给排水改造工程</t>
  </si>
  <si>
    <t>鸿鑫打包带厂异地搬迁项目</t>
  </si>
  <si>
    <t>芭马环线塘芭快速通道</t>
  </si>
  <si>
    <t>犍为县紫鑫投资有限公司</t>
  </si>
  <si>
    <t>犍为县紫鑫投资有限公司</t>
  </si>
  <si>
    <t>犍为县恒实城市建设投资有限公司</t>
  </si>
  <si>
    <t>犍为县恒实城市建设投资有限公司</t>
  </si>
  <si>
    <t>河西片区小城镇危旧房棚户区改造项目</t>
  </si>
  <si>
    <t>河东水厂及管网工程</t>
  </si>
  <si>
    <t>杨泗庙水厂迁建及管网延伸工程</t>
  </si>
  <si>
    <t>颐和港湾老年养生度假中心项目</t>
  </si>
  <si>
    <t>犍为建材家居城项目</t>
  </si>
  <si>
    <t>河东片区小城镇危旧房棚户区改造项目（二期）</t>
  </si>
  <si>
    <t>犍为县城区棚户区改造工程建设项目（一期）</t>
  </si>
  <si>
    <t>新城区堤防综合治理工程</t>
  </si>
  <si>
    <t>高石坝堤防建设工程</t>
  </si>
  <si>
    <r>
      <t>新建管廊长度</t>
    </r>
    <r>
      <rPr>
        <sz val="10"/>
        <rFont val="宋体"/>
        <family val="0"/>
      </rPr>
      <t>9.6</t>
    </r>
    <r>
      <rPr>
        <sz val="10"/>
        <rFont val="宋体"/>
        <family val="0"/>
      </rPr>
      <t>公里，宽</t>
    </r>
    <r>
      <rPr>
        <sz val="10"/>
        <rFont val="宋体"/>
        <family val="0"/>
      </rPr>
      <t>40</t>
    </r>
    <r>
      <rPr>
        <sz val="10"/>
        <rFont val="宋体"/>
        <family val="0"/>
      </rPr>
      <t>米，同步进行沿线各类管线迁改及新建，并完成景观及道路工程改造</t>
    </r>
  </si>
  <si>
    <r>
      <t>2017-201</t>
    </r>
    <r>
      <rPr>
        <sz val="10"/>
        <rFont val="宋体"/>
        <family val="0"/>
      </rPr>
      <t>9</t>
    </r>
  </si>
  <si>
    <t>采用“源头阻断-过程控制-逐步恢复”的治理与修复方案，完成犍为县5000亩农用地土壤治理与修复试点示范工作，使中度污染降低为轻度污染，轻度污染降低到限值浓度以下，受污染耕地安全利用率达90%以上</t>
  </si>
  <si>
    <t>完成购买桫椤湖旅游景区建筑物改建成养老公寓，康复用房、公共活动室等配套设施开工建设</t>
  </si>
  <si>
    <t xml:space="preserve"> 犍为县海源水务投资有限公司</t>
  </si>
  <si>
    <t>23个城乡污水处理厂（站）建设，日处理污水9930吨，配套DN300-600管网建设162公里，检查井516口、提升泵站11座，污水出水达一级A标准</t>
  </si>
  <si>
    <r>
      <t>8个新建污水站厂区及配套基础设施开工建设；</t>
    </r>
    <r>
      <rPr>
        <sz val="10"/>
        <rFont val="宋体"/>
        <family val="0"/>
      </rPr>
      <t>15</t>
    </r>
    <r>
      <rPr>
        <sz val="10"/>
        <rFont val="宋体"/>
        <family val="0"/>
      </rPr>
      <t>个乡镇污水处理设施提标改造工程完成前期工作，开工建设</t>
    </r>
  </si>
  <si>
    <t>环保局</t>
  </si>
  <si>
    <t>2017年小城镇（中心村）电网改造工程</t>
  </si>
  <si>
    <t>▲★＊</t>
  </si>
  <si>
    <t>▲★＊</t>
  </si>
  <si>
    <t>▲★＊</t>
  </si>
  <si>
    <t>▲★＊</t>
  </si>
  <si>
    <r>
      <t>一期住宅、景观及配套设施全部完工，主干道（颐和大道）完工，二期公寓及花园洋房2</t>
    </r>
    <r>
      <rPr>
        <sz val="10"/>
        <rFont val="宋体"/>
        <family val="0"/>
      </rPr>
      <t>86套全部封顶</t>
    </r>
  </si>
  <si>
    <t>扩建</t>
  </si>
  <si>
    <t>完成四级公路1.5公里，改造步行道7.9公里；新建20.6公里步行道开工建设</t>
  </si>
  <si>
    <t>通乡公路改造提升工程</t>
  </si>
  <si>
    <t>生态温泉度假区占地300亩，建设温泉酒店、木屋群；新建主题户外运动公园；农业体验园：流转土地2000亩，种植林果花卉等</t>
  </si>
  <si>
    <t>犍为县第二汽车运输有限公司</t>
  </si>
  <si>
    <t>县城客运中心项目</t>
  </si>
  <si>
    <r>
      <t>占地7</t>
    </r>
    <r>
      <rPr>
        <sz val="10"/>
        <rFont val="宋体"/>
        <family val="0"/>
      </rPr>
      <t>1亩，</t>
    </r>
    <r>
      <rPr>
        <sz val="10"/>
        <rFont val="宋体"/>
        <family val="0"/>
      </rPr>
      <t>利用荣犍瓷业公司所属土地，新建综合客运枢纽站，站级为一级，候车大厅、售票厅、办公区及车站附属用房等，建筑面积</t>
    </r>
    <r>
      <rPr>
        <sz val="10"/>
        <rFont val="宋体"/>
        <family val="0"/>
      </rPr>
      <t>18000</t>
    </r>
    <r>
      <rPr>
        <sz val="10"/>
        <rFont val="宋体"/>
        <family val="0"/>
      </rPr>
      <t>平方米</t>
    </r>
  </si>
  <si>
    <r>
      <t xml:space="preserve">钟 </t>
    </r>
    <r>
      <rPr>
        <sz val="10"/>
        <rFont val="宋体"/>
        <family val="0"/>
      </rPr>
      <t xml:space="preserve"> </t>
    </r>
    <r>
      <rPr>
        <sz val="10"/>
        <rFont val="宋体"/>
        <family val="0"/>
      </rPr>
      <t>杰</t>
    </r>
  </si>
  <si>
    <t>黄宗高
杨淑全
张  敏        谢道春         袁  林
周文华</t>
  </si>
  <si>
    <t>仁沐新高速公路（犍为段）</t>
  </si>
  <si>
    <t>合     计</t>
  </si>
  <si>
    <t>一、续建批次</t>
  </si>
  <si>
    <t>二、开工批次</t>
  </si>
  <si>
    <t>三、储备批次</t>
  </si>
  <si>
    <t xml:space="preserve">钟  杰                                 </t>
  </si>
  <si>
    <t>技改</t>
  </si>
  <si>
    <t>安监局</t>
  </si>
  <si>
    <t>蔡文富</t>
  </si>
  <si>
    <t>智慧城市建设项目</t>
  </si>
  <si>
    <r>
      <t>2</t>
    </r>
    <r>
      <rPr>
        <sz val="10"/>
        <rFont val="宋体"/>
        <family val="0"/>
      </rPr>
      <t>017-2019</t>
    </r>
  </si>
  <si>
    <t>完成项目调研、规划、财评等前期工作，建设完成指挥中心</t>
  </si>
  <si>
    <t>段应勇</t>
  </si>
  <si>
    <t>犍为县
宜宾市</t>
  </si>
  <si>
    <t xml:space="preserve">四川岷江港航电开发有限责任公司     </t>
  </si>
  <si>
    <t>航电办</t>
  </si>
  <si>
    <t>按Ⅲ级航道，渠化航道14.8公里</t>
  </si>
  <si>
    <t>继续推进前期专题报告的审批工作</t>
  </si>
  <si>
    <t>敖家镇
塘坝乡
马庙乡
南阳乡
罗城镇
金石井镇</t>
  </si>
  <si>
    <t>犍为县桅杆坝煤矿
犍为寿保煤业公司
犍为县双发煤矿
犍为县新店儿煤矿
犍为县谢石盘煤矿
犍为县吉达煤矿</t>
  </si>
  <si>
    <t>总投资</t>
  </si>
  <si>
    <t>四川岷江港航电开发有限责任公司</t>
  </si>
  <si>
    <r>
      <t>对煤矿通风、运输系统提升改造，维修扩巷，新铺设轨道安装皮带运输设备2套，新装备机械化采煤工作面，新增爬底式采煤机、综掘机</t>
    </r>
    <r>
      <rPr>
        <sz val="10"/>
        <rFont val="宋体"/>
        <family val="0"/>
      </rPr>
      <t>(</t>
    </r>
    <r>
      <rPr>
        <sz val="10"/>
        <rFont val="宋体"/>
        <family val="0"/>
      </rPr>
      <t>配套电器和供电改造</t>
    </r>
    <r>
      <rPr>
        <sz val="10"/>
        <rFont val="宋体"/>
        <family val="0"/>
      </rPr>
      <t>)</t>
    </r>
    <r>
      <rPr>
        <sz val="10"/>
        <rFont val="宋体"/>
        <family val="0"/>
      </rPr>
      <t>等安全设备，改造升级瓦斯监控系统、人员定员系统，矿井压风自救系统，新建避难硐室，新购瓦斯抽采设备；关闭滴水岩和胜利</t>
    </r>
    <r>
      <rPr>
        <sz val="10"/>
        <rFont val="宋体"/>
        <family val="0"/>
      </rPr>
      <t>2户</t>
    </r>
    <r>
      <rPr>
        <sz val="10"/>
        <rFont val="宋体"/>
        <family val="0"/>
      </rPr>
      <t>煤矿</t>
    </r>
  </si>
  <si>
    <r>
      <t>201</t>
    </r>
    <r>
      <rPr>
        <sz val="10"/>
        <rFont val="宋体"/>
        <family val="0"/>
      </rPr>
      <t>7</t>
    </r>
    <r>
      <rPr>
        <sz val="10"/>
        <rFont val="宋体"/>
        <family val="0"/>
      </rPr>
      <t>-201</t>
    </r>
    <r>
      <rPr>
        <sz val="10"/>
        <rFont val="宋体"/>
        <family val="0"/>
      </rPr>
      <t>8</t>
    </r>
  </si>
  <si>
    <t>★</t>
  </si>
  <si>
    <t>吉象木业环保搬迁项目</t>
  </si>
  <si>
    <t>吉象木业整体搬迁到犍为工业新区，新建木地板等木材加工生产线</t>
  </si>
  <si>
    <t>孝姑镇</t>
  </si>
  <si>
    <t>经信局
工管委</t>
  </si>
  <si>
    <t>经信局
环保局</t>
  </si>
  <si>
    <t>住建局
景管委</t>
  </si>
  <si>
    <t>陈光勇</t>
  </si>
  <si>
    <t>景管委</t>
  </si>
  <si>
    <t>张英杰</t>
  </si>
  <si>
    <t>钟  杰</t>
  </si>
  <si>
    <t xml:space="preserve">          陈光勇</t>
  </si>
  <si>
    <t>智慧办</t>
  </si>
  <si>
    <t>工管委
交通运输局</t>
  </si>
  <si>
    <t>工管委
住建局</t>
  </si>
  <si>
    <t>工管委
水务局</t>
  </si>
  <si>
    <t>工管委
经信局</t>
  </si>
  <si>
    <t>杜  华
李俊韬</t>
  </si>
  <si>
    <t>工管委
交通运输局</t>
  </si>
  <si>
    <r>
      <t xml:space="preserve">杜 </t>
    </r>
    <r>
      <rPr>
        <sz val="10"/>
        <rFont val="宋体"/>
        <family val="0"/>
      </rPr>
      <t xml:space="preserve"> 华
陈光勇</t>
    </r>
  </si>
  <si>
    <t>工管委
环保局</t>
  </si>
  <si>
    <t>新建园区工业及生活供水厂1座，3.5万吨/日，配套建设管网40公里，其中：一期1.5万吨/日，配套管网20公里</t>
  </si>
  <si>
    <r>
      <t xml:space="preserve">程 </t>
    </r>
    <r>
      <rPr>
        <sz val="10"/>
        <rFont val="宋体"/>
        <family val="0"/>
      </rPr>
      <t xml:space="preserve"> 青</t>
    </r>
  </si>
  <si>
    <t>开工进行路基工程建设</t>
  </si>
  <si>
    <t>“十三五”农网改造项目</t>
  </si>
  <si>
    <t>（三）储备批次项目9个</t>
  </si>
  <si>
    <r>
      <t>2</t>
    </r>
    <r>
      <rPr>
        <sz val="10"/>
        <rFont val="宋体"/>
        <family val="0"/>
      </rPr>
      <t>018-2020</t>
    </r>
  </si>
  <si>
    <t>新建20万吨竹木浆布新材料及制品生产线及配套设施</t>
  </si>
  <si>
    <t>引进项目业主完成选址，开展项目报批等相关工作</t>
  </si>
  <si>
    <t>招商引资</t>
  </si>
  <si>
    <r>
      <t xml:space="preserve">杜 </t>
    </r>
    <r>
      <rPr>
        <sz val="10"/>
        <rFont val="宋体"/>
        <family val="0"/>
      </rPr>
      <t xml:space="preserve"> 华
何  毅</t>
    </r>
  </si>
  <si>
    <t>截至2016年底累计完成投资</t>
  </si>
  <si>
    <r>
      <t>截至</t>
    </r>
    <r>
      <rPr>
        <sz val="10"/>
        <rFont val="Times New Roman"/>
        <family val="1"/>
      </rPr>
      <t>2016</t>
    </r>
    <r>
      <rPr>
        <sz val="10"/>
        <rFont val="宋体"/>
        <family val="0"/>
      </rPr>
      <t>年底累计完成投资</t>
    </r>
  </si>
  <si>
    <r>
      <t>201</t>
    </r>
    <r>
      <rPr>
        <sz val="10"/>
        <rFont val="宋体"/>
        <family val="0"/>
      </rPr>
      <t>6</t>
    </r>
    <r>
      <rPr>
        <sz val="10"/>
        <rFont val="宋体"/>
        <family val="0"/>
      </rPr>
      <t>-2018</t>
    </r>
  </si>
  <si>
    <r>
      <t>2</t>
    </r>
    <r>
      <rPr>
        <sz val="10"/>
        <rFont val="宋体"/>
        <family val="0"/>
      </rPr>
      <t>015-2017</t>
    </r>
  </si>
  <si>
    <t>龙潭峡生态农业与体育旅游综合开发项目</t>
  </si>
  <si>
    <t>完成示范区景观房和基础设施建设</t>
  </si>
  <si>
    <t>2017-2020</t>
  </si>
  <si>
    <t>犍为山谷里文旅投资管理有限公司</t>
  </si>
  <si>
    <t>钟  杰</t>
  </si>
  <si>
    <t>工管委
经信局
发改局</t>
  </si>
  <si>
    <t>（二）开工批次项目23个</t>
  </si>
  <si>
    <t>二、重点建设项目54个</t>
  </si>
  <si>
    <t>合计76个</t>
  </si>
  <si>
    <t>新建门诊、住院用房及污水、医疗垃圾处理等辅助设施，建筑面积7.9万平方米</t>
  </si>
  <si>
    <t>同兴山谷里旅游开发项目</t>
  </si>
  <si>
    <t>征地35亩，流转650亩，新建度假酒店、民宿、餐厅、会议室、休闲农庄、儿童乐园拓展等旅游设施</t>
  </si>
  <si>
    <t>犍为县公路管理局</t>
  </si>
  <si>
    <t>全长519公里，乐山段79公里，其中：犍为段全长39.9公里</t>
  </si>
  <si>
    <t>加快小火车改造；开展景区风貌整治；着力完善基础设施建设；启动休憩和娱乐等配套设施建设；开展小火车沿线景观打造和景点设置</t>
  </si>
  <si>
    <t>完成各项前期工作，开工建设厂房和车间</t>
  </si>
  <si>
    <t>①窄轨铁路改造：更换磨损轨道547吨、1900付道夹板及17100根扣件式轨枕、充填4750m3道渣。②购置2台蒸汽机车、购置2台燃气机车、定制12节载客车厢。③更新火车调度系统一套等</t>
  </si>
  <si>
    <t>城南客运站</t>
  </si>
  <si>
    <r>
      <t>犍为县201</t>
    </r>
    <r>
      <rPr>
        <sz val="22"/>
        <rFont val="方正小标宋简体"/>
        <family val="0"/>
      </rPr>
      <t>7</t>
    </r>
    <r>
      <rPr>
        <sz val="22"/>
        <rFont val="方正小标宋简体"/>
        <family val="0"/>
      </rPr>
      <t>年“挂图作战”及重点建设项目推进情况分批次统计表</t>
    </r>
  </si>
  <si>
    <t>一、“挂图作战”重点推进项目22个</t>
  </si>
  <si>
    <t>煤矿转型提升项目</t>
  </si>
  <si>
    <t>石马坝中小企业孵化园项目</t>
  </si>
  <si>
    <t>岷江航电龙溪口枢纽工程</t>
  </si>
  <si>
    <t>岷江航电犍为枢纽工程</t>
  </si>
  <si>
    <t>四川智仁国际学校建设项目</t>
  </si>
  <si>
    <t>清溪高中改扩建项目</t>
  </si>
  <si>
    <t>石溪小学附属幼儿园迁合建工程</t>
  </si>
  <si>
    <t>犍为县体育场馆建设项目</t>
  </si>
  <si>
    <t>清溪中心小学和幼儿园迁建项目</t>
  </si>
  <si>
    <t>犍师附中建设项目</t>
  </si>
  <si>
    <t>犍师附小迁建项目</t>
  </si>
  <si>
    <t>犍为职业高级中学汽车运用与维修专业产教融合实习实训基地及购置设备</t>
  </si>
  <si>
    <t>久源塑料制品有限公司技改扩能项目</t>
  </si>
  <si>
    <t>进港大道（犍为岷江二桥至孝姑镇永平村段）</t>
  </si>
  <si>
    <t>新民安置点及配套市政道路管网</t>
  </si>
  <si>
    <t>孝姑安置点及配套市政道路管网</t>
  </si>
  <si>
    <r>
      <t>新民1</t>
    </r>
    <r>
      <rPr>
        <sz val="10"/>
        <rFont val="宋体"/>
        <family val="0"/>
      </rPr>
      <t>10千伏</t>
    </r>
    <r>
      <rPr>
        <sz val="10"/>
        <rFont val="宋体"/>
        <family val="0"/>
      </rPr>
      <t>输变电工程</t>
    </r>
  </si>
  <si>
    <t>犍为工业新区项目（二期）</t>
  </si>
  <si>
    <t>进港大道（孝姑镇永平村至百支溪段）</t>
  </si>
  <si>
    <t>进园大道（百支溪至新民板桥园区段）</t>
  </si>
  <si>
    <t>园区主干道及配套管网一期工程</t>
  </si>
  <si>
    <t>工业及生活供水设施建设工程</t>
  </si>
  <si>
    <t>进园大道（乐宜高速新民出口至板桥园区）</t>
  </si>
  <si>
    <t>污水处理设施一期工程</t>
  </si>
  <si>
    <t>岷江龙溪口至宜宾段航道整治工程</t>
  </si>
  <si>
    <t>犍为县殡仪馆建设项目</t>
  </si>
  <si>
    <t>幸福美丽新村项目</t>
  </si>
  <si>
    <t>世界茉莉博览园项目</t>
  </si>
  <si>
    <t>炒花甘露茗茶公司茉莉茶生产线技改搬迁项目</t>
  </si>
  <si>
    <t>茶马古道茶业公司茉莉茶生产线建设项目</t>
  </si>
  <si>
    <t>凉厅子茶业公司茉莉茶生产线建设项目</t>
  </si>
  <si>
    <t>久益公司有机肥厂建设项目</t>
  </si>
  <si>
    <t>县城区第二污水处理厂及管网建设工程</t>
  </si>
  <si>
    <t>犍为县妇幼保健院建设项目</t>
  </si>
  <si>
    <t>民营医院项目</t>
  </si>
  <si>
    <t>犍为华圣医院建设项目</t>
  </si>
  <si>
    <t>犍为仁安医院建设项目</t>
  </si>
  <si>
    <t>犍为成康医院建设项目</t>
  </si>
  <si>
    <t>全国智能化养老实验基地项目</t>
  </si>
  <si>
    <t>新南兴综合物流园项目</t>
  </si>
  <si>
    <t>康养项目</t>
  </si>
  <si>
    <t>嘉斯豪大酒店项目</t>
  </si>
  <si>
    <t>城南汽贸项目</t>
  </si>
  <si>
    <t>鑫路二手车交易市场</t>
  </si>
  <si>
    <t>犍为县涉水旅游及生态农业综合开发项目</t>
  </si>
  <si>
    <t>核电站建设项目</t>
  </si>
  <si>
    <r>
      <t>2</t>
    </r>
    <r>
      <rPr>
        <sz val="10"/>
        <rFont val="宋体"/>
        <family val="0"/>
      </rPr>
      <t>0万吨竹木浆布新材料及制品项目</t>
    </r>
  </si>
  <si>
    <t>成贵铁路（犍为段）</t>
  </si>
  <si>
    <t>乐山五通桥经犍为（高铁站）至沐川快速公路</t>
  </si>
  <si>
    <t>芭石独立工矿区游客集散中心工程</t>
  </si>
  <si>
    <t>川南公司2000万支/年摩托车减震器技改搬迁项目</t>
  </si>
  <si>
    <t>农网改造升级工程</t>
  </si>
  <si>
    <t>嘉阳芭蕉沟老矿区道路改造工程</t>
  </si>
  <si>
    <t>犍为一中整体搬迁工程</t>
  </si>
  <si>
    <t>县中医医院搬迁项目</t>
  </si>
  <si>
    <t>新城区基础设施建设项目</t>
  </si>
  <si>
    <t>牟家林新区市政道路工程</t>
  </si>
  <si>
    <t>天然气管网建设工程</t>
  </si>
  <si>
    <t>玉津-清溪地下综合管廊及市政道路景观建设项目</t>
  </si>
  <si>
    <t>教体项目</t>
  </si>
  <si>
    <t>新建堤防约6.6公里，河道疏浚9公里，配套穿堤箱涵等交叉建筑</t>
  </si>
  <si>
    <t>嘉阳·桫椤湖旅游景区开发项目</t>
  </si>
  <si>
    <t>罗城古镇4A景区建设项目</t>
  </si>
  <si>
    <t>犍为县芭石独立工矿区搬迁改造项目</t>
  </si>
  <si>
    <t>嘉阳芭蕉沟老矿区小火车运输基础设施改造工程</t>
  </si>
  <si>
    <t>犍为县康养中心项目</t>
  </si>
  <si>
    <t>石马河流域污染综合治理及保护项目</t>
  </si>
  <si>
    <t>乡镇污水处理设施建设工程</t>
  </si>
  <si>
    <t>杨淑全
张凤驰</t>
  </si>
  <si>
    <t>段应勇
张  兵</t>
  </si>
  <si>
    <t>项目数量</t>
  </si>
  <si>
    <t>单位：个、万元</t>
  </si>
  <si>
    <r>
      <t xml:space="preserve">
</t>
    </r>
    <r>
      <rPr>
        <sz val="40"/>
        <rFont val="方正小标宋简体"/>
        <family val="0"/>
      </rPr>
      <t>犍为县2017年“挂图作战”及重点建设
项目计划表</t>
    </r>
    <r>
      <rPr>
        <sz val="36"/>
        <rFont val="方正小标宋简体"/>
        <family val="0"/>
      </rPr>
      <t xml:space="preserve">
</t>
    </r>
    <r>
      <rPr>
        <b/>
        <sz val="36"/>
        <rFont val="方正小标宋简体"/>
        <family val="0"/>
      </rPr>
      <t xml:space="preserve">   </t>
    </r>
    <r>
      <rPr>
        <sz val="36"/>
        <rFont val="方正小标宋简体"/>
        <family val="0"/>
      </rPr>
      <t xml:space="preserve">                                                                  </t>
    </r>
    <r>
      <rPr>
        <b/>
        <sz val="22"/>
        <rFont val="楷体_GB2312"/>
        <family val="3"/>
      </rPr>
      <t xml:space="preserve">
2017年2月</t>
    </r>
    <r>
      <rPr>
        <sz val="36"/>
        <rFont val="方正小标宋简体"/>
        <family val="0"/>
      </rPr>
      <t xml:space="preserve">
</t>
    </r>
  </si>
  <si>
    <r>
      <t>何  毅
程</t>
    </r>
    <r>
      <rPr>
        <sz val="10"/>
        <rFont val="宋体"/>
        <family val="0"/>
      </rPr>
      <t xml:space="preserve">  </t>
    </r>
    <r>
      <rPr>
        <sz val="10"/>
        <rFont val="宋体"/>
        <family val="0"/>
      </rPr>
      <t>青</t>
    </r>
  </si>
  <si>
    <t>建设220米ⅹ34米ⅹ4.5米三级船闸，装机容量50万千瓦，主要建筑物包括船闸、泄洪冲砂闸、发电厂房、混凝土重力坝和库区防洪堤等</t>
  </si>
  <si>
    <r>
      <t>2015-202</t>
    </r>
    <r>
      <rPr>
        <sz val="10"/>
        <rFont val="宋体"/>
        <family val="0"/>
      </rPr>
      <t>1</t>
    </r>
  </si>
  <si>
    <t>形成一期二段围堰，完成临时航道开挖、左岸10孔泄水闸、右储门槽底板浇筑至315米高程，完成厂房尾水管安装，厂房浇筑至309.5米高程：完成右岸二期一段围堰填筑，加快船闸及右岸泄水闸开挖、营地建设和防洪堤建设</t>
  </si>
  <si>
    <t>基本完成路基、桥墩、架设、隧道工程，开展线上无砟板铺设施工</t>
  </si>
  <si>
    <r>
      <t>2016-20</t>
    </r>
    <r>
      <rPr>
        <sz val="10"/>
        <rFont val="宋体"/>
        <family val="0"/>
      </rPr>
      <t>19</t>
    </r>
  </si>
  <si>
    <t>采用一级公路技术标准，全长3100米，其中：桥梁2053米，引道1047米</t>
  </si>
  <si>
    <t>采用二级公路技术标注，全长8.84公里，路基宽度为20米</t>
  </si>
  <si>
    <t>制定并组织实施22个扶贫专项，加大金融扶贫实施力度，引导贫困村、贫困户发展花、茶、姜等特色优势产业，积极争取省市专项扶贫资金改善拟退出贫困村基础设施和公共服务，提高脱贫贫困户生产生活条件和发展能力，实现20个市、县列贫困村和5600名贫困人口退出</t>
  </si>
  <si>
    <t>建设220米ⅹ34米ⅹ4.5米三级船闸，装机容量48万千瓦，主要建筑物包括船闸、泄洪冲砂闸、发电厂房、混凝土重力坝和库区防洪堤等</t>
  </si>
  <si>
    <t>基本完成项目前期工作和征地拆迁，推进路基土石方工程及犍为岷江大桥等控制性工程建设</t>
  </si>
  <si>
    <t>全长4.3公里，采用一级公路技术标准，路基宽度21米</t>
  </si>
  <si>
    <r>
      <t>新建新民110kV变电站1座，容量2×5万kVA，其中：一期新建35kV变电站，容量2×8千kVA；建设110</t>
    </r>
    <r>
      <rPr>
        <sz val="10"/>
        <rFont val="宋体"/>
        <family val="0"/>
      </rPr>
      <t>KV</t>
    </r>
    <r>
      <rPr>
        <sz val="10"/>
        <rFont val="宋体"/>
        <family val="0"/>
      </rPr>
      <t>同塔双回输变电线路15公里</t>
    </r>
  </si>
  <si>
    <t>犍为县世纪旅游发展有限公司</t>
  </si>
  <si>
    <t>涉及13个乡镇，完成DN75～DN400主干支供水管网建设395千米</t>
  </si>
  <si>
    <r>
      <t>县城5万m</t>
    </r>
    <r>
      <rPr>
        <vertAlign val="superscript"/>
        <sz val="10"/>
        <rFont val="宋体"/>
        <family val="0"/>
      </rPr>
      <t>3</t>
    </r>
    <r>
      <rPr>
        <sz val="10"/>
        <rFont val="宋体"/>
        <family val="0"/>
      </rPr>
      <t>/d水厂整体搬迁，完成玉津镇、石溪镇等5个乡镇DN75～DN600管网193千米</t>
    </r>
  </si>
  <si>
    <t>按四星级以上（含四星级）标准新建酒店及相关配套设施，建筑面积约2万平方米</t>
  </si>
  <si>
    <t>新建三级公路13.8公里</t>
  </si>
  <si>
    <t>对犀牛沱水厂取水口迁建及新建管网4.5千米</t>
  </si>
  <si>
    <r>
      <t>新建35KV、10KV变电站各一座；改建10KV变电站7个；敷设高压电缆</t>
    </r>
    <r>
      <rPr>
        <sz val="10"/>
        <rFont val="宋体"/>
        <family val="0"/>
      </rPr>
      <t>44千米</t>
    </r>
    <r>
      <rPr>
        <sz val="10"/>
        <rFont val="宋体"/>
        <family val="0"/>
      </rPr>
      <t>，低压电缆</t>
    </r>
    <r>
      <rPr>
        <sz val="10"/>
        <rFont val="宋体"/>
        <family val="0"/>
      </rPr>
      <t>6</t>
    </r>
    <r>
      <rPr>
        <sz val="10"/>
        <rFont val="宋体"/>
        <family val="0"/>
      </rPr>
      <t>5</t>
    </r>
    <r>
      <rPr>
        <sz val="10"/>
        <rFont val="宋体"/>
        <family val="0"/>
      </rPr>
      <t>千米</t>
    </r>
    <r>
      <rPr>
        <sz val="10"/>
        <rFont val="宋体"/>
        <family val="0"/>
      </rPr>
      <t>；给水主管2</t>
    </r>
    <r>
      <rPr>
        <sz val="10"/>
        <rFont val="宋体"/>
        <family val="0"/>
      </rPr>
      <t>.</t>
    </r>
    <r>
      <rPr>
        <sz val="10"/>
        <rFont val="宋体"/>
        <family val="0"/>
      </rPr>
      <t>0</t>
    </r>
    <r>
      <rPr>
        <sz val="10"/>
        <rFont val="宋体"/>
        <family val="0"/>
      </rPr>
      <t>2千米</t>
    </r>
    <r>
      <rPr>
        <sz val="10"/>
        <rFont val="宋体"/>
        <family val="0"/>
      </rPr>
      <t>，新建5座增压泵房；排污管1</t>
    </r>
    <r>
      <rPr>
        <sz val="10"/>
        <rFont val="宋体"/>
        <family val="0"/>
      </rPr>
      <t>.</t>
    </r>
    <r>
      <rPr>
        <sz val="10"/>
        <rFont val="宋体"/>
        <family val="0"/>
      </rPr>
      <t>52千米，污水处理设施13座，新改建公厕35座；雨水管8</t>
    </r>
    <r>
      <rPr>
        <sz val="10"/>
        <rFont val="宋体"/>
        <family val="0"/>
      </rPr>
      <t>.</t>
    </r>
    <r>
      <rPr>
        <sz val="10"/>
        <rFont val="宋体"/>
        <family val="0"/>
      </rPr>
      <t>3</t>
    </r>
    <r>
      <rPr>
        <sz val="10"/>
        <rFont val="宋体"/>
        <family val="0"/>
      </rPr>
      <t>千米</t>
    </r>
  </si>
  <si>
    <t>新建四级公路1.5公里，宽6m，改建道路5.3 公里，6m宽；步行道整治7.9 公里，新建步行道20.6 公里，宽度2.5m，广场地面铺装改造69145㎡；改造公路11公里，6m宽</t>
  </si>
  <si>
    <r>
      <t>新建集销售中心、展厅、保养区、维修中心等于一体的二手车交易市场，总建筑面积1</t>
    </r>
    <r>
      <rPr>
        <sz val="10"/>
        <rFont val="宋体"/>
        <family val="0"/>
      </rPr>
      <t>.</t>
    </r>
    <r>
      <rPr>
        <sz val="10"/>
        <rFont val="宋体"/>
        <family val="0"/>
      </rPr>
      <t>8万平方米</t>
    </r>
  </si>
  <si>
    <t>新建集汽车展示、维修、美容、装饰、售后服务于一体的汽摩销售服务中心，建筑面积4万平米</t>
  </si>
  <si>
    <t>犍为县2017年“挂图作战”及重点建设项目计划表</t>
  </si>
  <si>
    <t>新建智慧城市指挥中心，运用物联网、云计算、移动互联网为代表的新一代信息技术建设应急联动指挥平台、智慧城管等服务于民生、环保、公共安全、城市服务、工商业活动</t>
  </si>
  <si>
    <t>方舟新城环岛路</t>
  </si>
  <si>
    <t>2015-2018</t>
  </si>
  <si>
    <t>建筑面积35164平方米，床位2000张</t>
  </si>
  <si>
    <t>飬沁园颐养中心项目</t>
  </si>
  <si>
    <t>犍为县颐园投资有限公司</t>
  </si>
  <si>
    <t>建筑面积3万平方米，床位2000张</t>
  </si>
  <si>
    <t>完成前期工作并开工建设</t>
  </si>
  <si>
    <r>
      <t>全长5.</t>
    </r>
    <r>
      <rPr>
        <sz val="10"/>
        <rFont val="宋体"/>
        <family val="0"/>
      </rPr>
      <t>5</t>
    </r>
    <r>
      <rPr>
        <sz val="10"/>
        <rFont val="宋体"/>
        <family val="0"/>
      </rPr>
      <t>公里，采用一级公路技术标准，路基宽度为20米</t>
    </r>
  </si>
  <si>
    <t>路基拓宽，完成路面基层施工，占总工程量的60%</t>
  </si>
  <si>
    <t>新民镇</t>
  </si>
  <si>
    <t>新征用地3.5亩，新建厂房2000平方米，办公楼500平方米，购置机器设备15台</t>
  </si>
  <si>
    <t>完成可研等前期工作</t>
  </si>
  <si>
    <t>犍为县土壤治理项目</t>
  </si>
  <si>
    <t>犍为华圣医疗投资有限公司</t>
  </si>
  <si>
    <t>乐山百事吉达投资有限公司</t>
  </si>
  <si>
    <t>犍为成康医院</t>
  </si>
  <si>
    <t>水务局</t>
  </si>
  <si>
    <t>教体局
住建局</t>
  </si>
  <si>
    <t>经信局</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</si>
</sst>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_㠀"/>
    <numFmt numFmtId="186" formatCode="0;_鐀"/>
    <numFmt numFmtId="187" formatCode="0;_搀"/>
    <numFmt numFmtId="188" formatCode="0.0;_鐀"/>
    <numFmt numFmtId="189" formatCode="0.0000_ "/>
    <numFmt numFmtId="190" formatCode="0.000_ "/>
    <numFmt numFmtId="191" formatCode="0.00_ "/>
    <numFmt numFmtId="192" formatCode="0.0_ "/>
    <numFmt numFmtId="193" formatCode="0.00000_ "/>
    <numFmt numFmtId="194" formatCode="0.00_);[Red]\(0.00\)"/>
    <numFmt numFmtId="195" formatCode="0;_蔂"/>
    <numFmt numFmtId="196" formatCode="&quot;Yes&quot;;&quot;Yes&quot;;&quot;No&quot;"/>
    <numFmt numFmtId="197" formatCode="&quot;True&quot;;&quot;True&quot;;&quot;False&quot;"/>
    <numFmt numFmtId="198" formatCode="&quot;On&quot;;&quot;On&quot;;&quot;Off&quot;"/>
    <numFmt numFmtId="199" formatCode="[$€-2]\ #,##0.00_);[Red]\([$€-2]\ #,##0.00\)"/>
    <numFmt numFmtId="200" formatCode="0_);[Red]\(0\)"/>
  </numFmts>
  <fonts count="44">
    <font>
      <sz val="12"/>
      <name val="宋体"/>
      <family val="0"/>
    </font>
    <font>
      <sz val="9"/>
      <name val="宋体"/>
      <family val="0"/>
    </font>
    <font>
      <sz val="20"/>
      <name val="宋体"/>
      <family val="0"/>
    </font>
    <font>
      <sz val="36"/>
      <name val="Times New Roman"/>
      <family val="1"/>
    </font>
    <font>
      <sz val="40"/>
      <name val="方正小标宋简体"/>
      <family val="0"/>
    </font>
    <font>
      <sz val="36"/>
      <name val="方正小标宋简体"/>
      <family val="0"/>
    </font>
    <font>
      <sz val="10"/>
      <name val="宋体"/>
      <family val="0"/>
    </font>
    <font>
      <sz val="22"/>
      <name val="方正小标宋简体"/>
      <family val="0"/>
    </font>
    <font>
      <sz val="10"/>
      <name val="仿宋_GB2312"/>
      <family val="3"/>
    </font>
    <font>
      <sz val="16"/>
      <name val="宋体"/>
      <family val="0"/>
    </font>
    <font>
      <sz val="16"/>
      <name val="黑体"/>
      <family val="3"/>
    </font>
    <font>
      <b/>
      <sz val="16"/>
      <name val="宋体"/>
      <family val="0"/>
    </font>
    <font>
      <b/>
      <sz val="16"/>
      <name val="仿宋_GB2312"/>
      <family val="3"/>
    </font>
    <font>
      <sz val="16"/>
      <name val="仿宋_GB2312"/>
      <family val="3"/>
    </font>
    <font>
      <b/>
      <sz val="22"/>
      <name val="楷体_GB2312"/>
      <family val="3"/>
    </font>
    <font>
      <sz val="11"/>
      <color indexed="8"/>
      <name val="宋体"/>
      <family val="0"/>
    </font>
    <font>
      <sz val="10"/>
      <name val="Helv"/>
      <family val="2"/>
    </font>
    <font>
      <sz val="10"/>
      <name val="Times New Roman"/>
      <family val="1"/>
    </font>
    <font>
      <sz val="10"/>
      <color indexed="8"/>
      <name val="宋体"/>
      <family val="0"/>
    </font>
    <font>
      <sz val="20"/>
      <name val="方正小标宋简体"/>
      <family val="0"/>
    </font>
    <font>
      <b/>
      <sz val="11"/>
      <name val="宋体"/>
      <family val="0"/>
    </font>
    <font>
      <b/>
      <sz val="10"/>
      <name val="宋体"/>
      <family val="0"/>
    </font>
    <font>
      <b/>
      <sz val="12"/>
      <name val="宋体"/>
      <family val="0"/>
    </font>
    <font>
      <vertAlign val="superscript"/>
      <sz val="10"/>
      <name val="宋体"/>
      <family val="0"/>
    </font>
    <font>
      <sz val="11"/>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0.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0.2"/>
      <color indexed="20"/>
      <name val="宋体"/>
      <family val="0"/>
    </font>
    <font>
      <b/>
      <sz val="36"/>
      <name val="方正小标宋简体"/>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color indexed="63"/>
      </right>
      <top style="thin"/>
      <bottom style="thin"/>
    </border>
  </borders>
  <cellStyleXfs count="66">
    <xf numFmtId="0" fontId="16"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3" borderId="0" applyNumberFormat="0" applyBorder="0" applyAlignment="0" applyProtection="0"/>
    <xf numFmtId="0" fontId="0" fillId="0" borderId="0">
      <alignment/>
      <protection/>
    </xf>
    <xf numFmtId="0" fontId="15" fillId="0" borderId="0">
      <alignment vertical="center"/>
      <protection/>
    </xf>
    <xf numFmtId="0" fontId="16" fillId="0" borderId="0">
      <alignment/>
      <protection/>
    </xf>
    <xf numFmtId="0" fontId="31" fillId="0" borderId="0" applyNumberFormat="0" applyFill="0" applyBorder="0" applyAlignment="0" applyProtection="0"/>
    <xf numFmtId="0" fontId="32" fillId="4"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16" borderId="5" applyNumberFormat="0" applyAlignment="0" applyProtection="0"/>
    <xf numFmtId="0" fontId="35" fillId="17"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21" borderId="0" applyNumberFormat="0" applyBorder="0" applyAlignment="0" applyProtection="0"/>
    <xf numFmtId="0" fontId="39" fillId="22" borderId="0" applyNumberFormat="0" applyBorder="0" applyAlignment="0" applyProtection="0"/>
    <xf numFmtId="0" fontId="40" fillId="16" borderId="8" applyNumberFormat="0" applyAlignment="0" applyProtection="0"/>
    <xf numFmtId="0" fontId="41" fillId="7" borderId="5" applyNumberFormat="0" applyAlignment="0" applyProtection="0"/>
    <xf numFmtId="0" fontId="42" fillId="0" borderId="0" applyNumberFormat="0" applyFill="0" applyBorder="0" applyAlignment="0" applyProtection="0"/>
    <xf numFmtId="0" fontId="0" fillId="23" borderId="9" applyNumberFormat="0" applyFont="0" applyAlignment="0" applyProtection="0"/>
  </cellStyleXfs>
  <cellXfs count="222">
    <xf numFmtId="0" fontId="0" fillId="0" borderId="0" xfId="0" applyAlignment="1" applyProtection="1">
      <alignment/>
      <protection/>
    </xf>
    <xf numFmtId="0" fontId="0" fillId="0" borderId="0" xfId="0" applyFont="1" applyAlignment="1" applyProtection="1">
      <alignment/>
      <protection/>
    </xf>
    <xf numFmtId="0" fontId="6" fillId="0" borderId="0" xfId="0" applyFont="1" applyAlignment="1" applyProtection="1">
      <alignment/>
      <protection/>
    </xf>
    <xf numFmtId="31" fontId="6" fillId="0" borderId="0" xfId="0" applyNumberFormat="1" applyFont="1" applyAlignment="1" applyProtection="1">
      <alignment horizontal="left"/>
      <protection/>
    </xf>
    <xf numFmtId="31" fontId="6" fillId="0" borderId="0" xfId="0" applyNumberFormat="1" applyFont="1" applyAlignment="1" applyProtection="1">
      <alignment horizontal="center"/>
      <protection/>
    </xf>
    <xf numFmtId="0" fontId="9" fillId="0" borderId="0" xfId="0" applyFont="1" applyAlignment="1" applyProtection="1">
      <alignment/>
      <protection/>
    </xf>
    <xf numFmtId="0" fontId="11" fillId="0" borderId="0" xfId="0" applyFont="1" applyAlignment="1" applyProtection="1">
      <alignment/>
      <protection/>
    </xf>
    <xf numFmtId="0" fontId="12" fillId="0" borderId="10" xfId="0" applyFont="1" applyBorder="1" applyAlignment="1" applyProtection="1">
      <alignment horizontal="center" vertical="center" wrapText="1"/>
      <protection/>
    </xf>
    <xf numFmtId="0" fontId="13" fillId="0" borderId="10" xfId="0" applyFont="1" applyBorder="1" applyAlignment="1" applyProtection="1">
      <alignment horizontal="left" vertical="center" wrapText="1"/>
      <protection/>
    </xf>
    <xf numFmtId="0" fontId="8" fillId="0" borderId="0" xfId="0" applyFont="1" applyBorder="1" applyAlignment="1" applyProtection="1">
      <alignment/>
      <protection/>
    </xf>
    <xf numFmtId="0" fontId="9" fillId="0" borderId="0" xfId="0" applyFont="1" applyFill="1" applyBorder="1" applyAlignment="1" applyProtection="1">
      <alignment/>
      <protection/>
    </xf>
    <xf numFmtId="0" fontId="6" fillId="24" borderId="10" xfId="0" applyFont="1" applyFill="1" applyBorder="1" applyAlignment="1">
      <alignment horizontal="center" vertical="center" wrapText="1"/>
    </xf>
    <xf numFmtId="0" fontId="17" fillId="24" borderId="10" xfId="0" applyFont="1" applyFill="1" applyBorder="1" applyAlignment="1">
      <alignment horizontal="center" vertical="center" wrapText="1"/>
    </xf>
    <xf numFmtId="0" fontId="0" fillId="24" borderId="0" xfId="0" applyFont="1" applyFill="1" applyAlignment="1" applyProtection="1">
      <alignment vertical="center" wrapText="1"/>
      <protection/>
    </xf>
    <xf numFmtId="0" fontId="2" fillId="24" borderId="0" xfId="0" applyFont="1" applyFill="1" applyAlignment="1" applyProtection="1">
      <alignment horizontal="center" wrapText="1"/>
      <protection/>
    </xf>
    <xf numFmtId="0" fontId="2" fillId="24" borderId="0" xfId="0" applyFont="1" applyFill="1" applyAlignment="1" applyProtection="1">
      <alignment horizontal="left" wrapText="1"/>
      <protection/>
    </xf>
    <xf numFmtId="0" fontId="0" fillId="24" borderId="0" xfId="0" applyFont="1" applyFill="1" applyAlignment="1" applyProtection="1">
      <alignment horizontal="left" wrapText="1"/>
      <protection/>
    </xf>
    <xf numFmtId="0" fontId="0" fillId="24" borderId="0" xfId="0" applyFont="1" applyFill="1" applyAlignment="1" applyProtection="1">
      <alignment horizontal="right" wrapText="1"/>
      <protection/>
    </xf>
    <xf numFmtId="0" fontId="6" fillId="24" borderId="0" xfId="0" applyFont="1" applyFill="1" applyAlignment="1" applyProtection="1">
      <alignment vertical="center" wrapText="1"/>
      <protection/>
    </xf>
    <xf numFmtId="0" fontId="21" fillId="24" borderId="10" xfId="0" applyFont="1" applyFill="1" applyBorder="1" applyAlignment="1" applyProtection="1">
      <alignment horizontal="center" vertical="center" wrapText="1"/>
      <protection/>
    </xf>
    <xf numFmtId="0" fontId="20" fillId="24" borderId="10" xfId="0" applyFont="1" applyFill="1" applyBorder="1" applyAlignment="1" applyProtection="1">
      <alignment horizontal="center" vertical="center" wrapText="1"/>
      <protection/>
    </xf>
    <xf numFmtId="186" fontId="20" fillId="24" borderId="10" xfId="0" applyNumberFormat="1" applyFont="1" applyFill="1" applyBorder="1" applyAlignment="1" applyProtection="1">
      <alignment horizontal="center" vertical="center" wrapText="1"/>
      <protection/>
    </xf>
    <xf numFmtId="186" fontId="20" fillId="24" borderId="10" xfId="0" applyNumberFormat="1" applyFont="1" applyFill="1" applyBorder="1" applyAlignment="1" applyProtection="1">
      <alignment horizontal="left" vertical="center" wrapText="1"/>
      <protection/>
    </xf>
    <xf numFmtId="0" fontId="6" fillId="24" borderId="10" xfId="0" applyFont="1" applyFill="1" applyBorder="1" applyAlignment="1" applyProtection="1">
      <alignment horizontal="center" vertical="center" wrapText="1"/>
      <protection/>
    </xf>
    <xf numFmtId="0" fontId="20" fillId="24" borderId="0" xfId="0" applyFont="1" applyFill="1" applyAlignment="1" applyProtection="1">
      <alignment vertical="center" wrapText="1"/>
      <protection/>
    </xf>
    <xf numFmtId="184" fontId="21" fillId="24" borderId="10" xfId="0" applyNumberFormat="1" applyFont="1" applyFill="1" applyBorder="1" applyAlignment="1" applyProtection="1">
      <alignment horizontal="center" vertical="center" wrapText="1"/>
      <protection/>
    </xf>
    <xf numFmtId="0" fontId="22" fillId="24" borderId="10" xfId="0" applyFont="1" applyFill="1" applyBorder="1" applyAlignment="1" applyProtection="1">
      <alignment horizontal="center" vertical="center" wrapText="1"/>
      <protection/>
    </xf>
    <xf numFmtId="0" fontId="22" fillId="24" borderId="0" xfId="0" applyFont="1" applyFill="1" applyAlignment="1" applyProtection="1">
      <alignment vertical="center" wrapText="1"/>
      <protection/>
    </xf>
    <xf numFmtId="0" fontId="6" fillId="24" borderId="10" xfId="0" applyFont="1" applyFill="1" applyBorder="1" applyAlignment="1" applyProtection="1">
      <alignment horizontal="left" vertical="center" wrapText="1"/>
      <protection/>
    </xf>
    <xf numFmtId="49" fontId="6" fillId="24" borderId="10" xfId="0" applyNumberFormat="1" applyFont="1" applyFill="1" applyBorder="1" applyAlignment="1" applyProtection="1">
      <alignment horizontal="center" vertical="center" wrapText="1"/>
      <protection/>
    </xf>
    <xf numFmtId="0" fontId="6" fillId="24" borderId="0" xfId="0" applyFont="1" applyFill="1" applyAlignment="1" applyProtection="1">
      <alignment/>
      <protection/>
    </xf>
    <xf numFmtId="200" fontId="6" fillId="24" borderId="10" xfId="0" applyNumberFormat="1" applyFont="1" applyFill="1" applyBorder="1" applyAlignment="1">
      <alignment horizontal="center" vertical="center" wrapText="1"/>
    </xf>
    <xf numFmtId="0" fontId="6" fillId="24" borderId="10" xfId="0" applyFont="1" applyFill="1" applyBorder="1" applyAlignment="1">
      <alignment vertical="center" wrapText="1"/>
    </xf>
    <xf numFmtId="184" fontId="6" fillId="24" borderId="10" xfId="0" applyNumberFormat="1" applyFont="1" applyFill="1" applyBorder="1" applyAlignment="1" applyProtection="1">
      <alignment horizontal="center" vertical="center" wrapText="1"/>
      <protection/>
    </xf>
    <xf numFmtId="0" fontId="6" fillId="24" borderId="10" xfId="0" applyFont="1" applyFill="1" applyBorder="1" applyAlignment="1">
      <alignment horizontal="left" vertical="center" wrapText="1"/>
    </xf>
    <xf numFmtId="0" fontId="6" fillId="24" borderId="10" xfId="0" applyFont="1" applyFill="1" applyBorder="1" applyAlignment="1" applyProtection="1">
      <alignment horizontal="left" vertical="center" wrapText="1"/>
      <protection locked="0"/>
    </xf>
    <xf numFmtId="0" fontId="6" fillId="24" borderId="0" xfId="0" applyFont="1" applyFill="1" applyAlignment="1" applyProtection="1">
      <alignment horizontal="center" vertical="center" wrapText="1"/>
      <protection/>
    </xf>
    <xf numFmtId="0" fontId="6" fillId="24" borderId="0" xfId="0" applyFont="1" applyFill="1" applyAlignment="1" applyProtection="1">
      <alignment wrapText="1"/>
      <protection/>
    </xf>
    <xf numFmtId="0" fontId="6" fillId="24" borderId="11" xfId="0" applyFont="1" applyFill="1" applyBorder="1" applyAlignment="1" applyProtection="1">
      <alignment horizontal="center" vertical="center" wrapText="1"/>
      <protection/>
    </xf>
    <xf numFmtId="0" fontId="6" fillId="24" borderId="10" xfId="0" applyFont="1" applyFill="1" applyBorder="1" applyAlignment="1" applyProtection="1">
      <alignment horizontal="center" wrapText="1"/>
      <protection/>
    </xf>
    <xf numFmtId="0" fontId="6" fillId="24" borderId="10" xfId="0" applyFont="1" applyFill="1" applyBorder="1" applyAlignment="1">
      <alignment horizontal="center" vertical="center"/>
    </xf>
    <xf numFmtId="184" fontId="6" fillId="24" borderId="10" xfId="0" applyNumberFormat="1" applyFont="1" applyFill="1" applyBorder="1" applyAlignment="1">
      <alignment horizontal="left" vertical="center" wrapText="1"/>
    </xf>
    <xf numFmtId="184" fontId="6" fillId="24" borderId="10" xfId="0" applyNumberFormat="1" applyFont="1" applyFill="1" applyBorder="1" applyAlignment="1">
      <alignment horizontal="center" vertical="center" wrapText="1"/>
    </xf>
    <xf numFmtId="200" fontId="6" fillId="24" borderId="10" xfId="0" applyNumberFormat="1" applyFont="1" applyFill="1" applyBorder="1" applyAlignment="1">
      <alignment vertical="center" wrapText="1"/>
    </xf>
    <xf numFmtId="184" fontId="6" fillId="24" borderId="10" xfId="0" applyNumberFormat="1" applyFont="1" applyFill="1" applyBorder="1" applyAlignment="1">
      <alignment vertical="center" wrapText="1"/>
    </xf>
    <xf numFmtId="0" fontId="6" fillId="24" borderId="10" xfId="0" applyFont="1" applyFill="1" applyBorder="1" applyAlignment="1" applyProtection="1">
      <alignment vertical="center" wrapText="1"/>
      <protection/>
    </xf>
    <xf numFmtId="200" fontId="6" fillId="24" borderId="10" xfId="0" applyNumberFormat="1" applyFont="1" applyFill="1" applyBorder="1" applyAlignment="1">
      <alignment horizontal="left" vertical="center" wrapText="1"/>
    </xf>
    <xf numFmtId="187" fontId="6" fillId="24" borderId="10" xfId="0" applyNumberFormat="1" applyFont="1" applyFill="1" applyBorder="1" applyAlignment="1" applyProtection="1">
      <alignment horizontal="center" vertical="center" wrapText="1"/>
      <protection/>
    </xf>
    <xf numFmtId="184" fontId="6" fillId="24" borderId="10" xfId="0" applyNumberFormat="1" applyFont="1" applyFill="1" applyBorder="1" applyAlignment="1" applyProtection="1">
      <alignment horizontal="left" vertical="center" wrapText="1"/>
      <protection/>
    </xf>
    <xf numFmtId="0" fontId="6" fillId="24" borderId="0" xfId="0" applyFont="1" applyFill="1" applyAlignment="1" applyProtection="1">
      <alignment vertical="center"/>
      <protection/>
    </xf>
    <xf numFmtId="0" fontId="6" fillId="24" borderId="10" xfId="0" applyFont="1" applyFill="1" applyBorder="1" applyAlignment="1" applyProtection="1">
      <alignment horizontal="center"/>
      <protection/>
    </xf>
    <xf numFmtId="200" fontId="6" fillId="24" borderId="10" xfId="0" applyNumberFormat="1" applyFont="1" applyFill="1" applyBorder="1" applyAlignment="1">
      <alignment horizontal="center" vertical="center"/>
    </xf>
    <xf numFmtId="0" fontId="6" fillId="24" borderId="10" xfId="0" applyNumberFormat="1" applyFont="1" applyFill="1" applyBorder="1" applyAlignment="1">
      <alignment horizontal="center" vertical="center" wrapText="1"/>
    </xf>
    <xf numFmtId="0" fontId="6" fillId="24" borderId="0" xfId="0" applyFont="1" applyFill="1" applyAlignment="1" applyProtection="1">
      <alignment horizontal="center"/>
      <protection/>
    </xf>
    <xf numFmtId="184" fontId="21" fillId="24" borderId="10" xfId="0" applyNumberFormat="1" applyFont="1" applyFill="1" applyBorder="1" applyAlignment="1" applyProtection="1">
      <alignment horizontal="left" vertical="center" wrapText="1"/>
      <protection/>
    </xf>
    <xf numFmtId="0" fontId="0" fillId="24" borderId="0" xfId="0" applyFont="1" applyFill="1" applyAlignment="1" applyProtection="1">
      <alignment horizontal="center" vertical="center" wrapText="1"/>
      <protection/>
    </xf>
    <xf numFmtId="0" fontId="0" fillId="24" borderId="0" xfId="0" applyFont="1" applyFill="1" applyAlignment="1" applyProtection="1">
      <alignment horizontal="left" vertical="center" wrapText="1"/>
      <protection/>
    </xf>
    <xf numFmtId="0" fontId="6" fillId="24" borderId="11"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10" xfId="0" applyFont="1" applyBorder="1" applyAlignment="1" applyProtection="1">
      <alignment horizontal="center" vertical="center" wrapText="1"/>
      <protection/>
    </xf>
    <xf numFmtId="0" fontId="6" fillId="0" borderId="10" xfId="0" applyFont="1" applyBorder="1" applyAlignment="1" applyProtection="1">
      <alignment vertical="center" wrapText="1"/>
      <protection/>
    </xf>
    <xf numFmtId="0" fontId="6" fillId="0" borderId="10" xfId="0" applyFont="1" applyFill="1" applyBorder="1" applyAlignment="1">
      <alignment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10" xfId="0" applyFont="1" applyFill="1" applyBorder="1" applyAlignment="1" applyProtection="1">
      <alignment horizontal="left" vertical="center" wrapText="1"/>
      <protection/>
    </xf>
    <xf numFmtId="0" fontId="18" fillId="0" borderId="10" xfId="0" applyFont="1" applyFill="1" applyBorder="1" applyAlignment="1" applyProtection="1">
      <alignment horizontal="center" vertical="center" wrapText="1"/>
      <protection/>
    </xf>
    <xf numFmtId="0" fontId="18" fillId="0" borderId="10" xfId="0" applyFont="1" applyFill="1" applyBorder="1" applyAlignment="1" applyProtection="1">
      <alignment horizontal="left" vertical="center" wrapText="1"/>
      <protection/>
    </xf>
    <xf numFmtId="184" fontId="6" fillId="0" borderId="10" xfId="0" applyNumberFormat="1" applyFont="1" applyFill="1" applyBorder="1" applyAlignment="1" applyProtection="1">
      <alignment horizontal="center" vertical="center" wrapText="1"/>
      <protection/>
    </xf>
    <xf numFmtId="184" fontId="18" fillId="0" borderId="11" xfId="0" applyNumberFormat="1" applyFont="1" applyFill="1" applyBorder="1" applyAlignment="1" applyProtection="1">
      <alignment vertical="center" wrapText="1"/>
      <protection/>
    </xf>
    <xf numFmtId="0" fontId="18" fillId="0" borderId="11" xfId="0" applyFont="1" applyFill="1" applyBorder="1" applyAlignment="1" applyProtection="1">
      <alignment horizontal="center" vertical="center" wrapText="1"/>
      <protection/>
    </xf>
    <xf numFmtId="184" fontId="18" fillId="0" borderId="10" xfId="0" applyNumberFormat="1" applyFont="1" applyFill="1" applyBorder="1" applyAlignment="1" applyProtection="1">
      <alignment horizontal="left" vertical="center" wrapText="1"/>
      <protection/>
    </xf>
    <xf numFmtId="0" fontId="6" fillId="0" borderId="10" xfId="0" applyFont="1" applyFill="1" applyBorder="1" applyAlignment="1" applyProtection="1">
      <alignment horizontal="center" vertical="center" wrapText="1"/>
      <protection/>
    </xf>
    <xf numFmtId="0" fontId="6" fillId="0" borderId="12" xfId="0" applyFont="1" applyFill="1" applyBorder="1" applyAlignment="1" applyProtection="1">
      <alignment horizontal="left" vertical="center" wrapText="1"/>
      <protection/>
    </xf>
    <xf numFmtId="0" fontId="6" fillId="0" borderId="0" xfId="0" applyFont="1" applyFill="1" applyAlignment="1" applyProtection="1">
      <alignment/>
      <protection/>
    </xf>
    <xf numFmtId="184" fontId="6" fillId="0" borderId="10" xfId="0" applyNumberFormat="1" applyFont="1" applyFill="1" applyBorder="1" applyAlignment="1">
      <alignment horizontal="center" vertical="center" wrapText="1"/>
    </xf>
    <xf numFmtId="184" fontId="6" fillId="0" borderId="10" xfId="0" applyNumberFormat="1" applyFont="1" applyFill="1" applyBorder="1" applyAlignment="1">
      <alignment vertical="center" wrapText="1"/>
    </xf>
    <xf numFmtId="184" fontId="6"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xf>
    <xf numFmtId="184" fontId="6" fillId="0" borderId="10" xfId="0" applyNumberFormat="1" applyFont="1" applyFill="1" applyBorder="1" applyAlignment="1">
      <alignment horizontal="left" vertical="center" wrapText="1"/>
    </xf>
    <xf numFmtId="0" fontId="6" fillId="0" borderId="10" xfId="0" applyFont="1" applyFill="1" applyBorder="1" applyAlignment="1" applyProtection="1">
      <alignment horizontal="center" vertical="center" wrapText="1"/>
      <protection/>
    </xf>
    <xf numFmtId="0" fontId="6" fillId="0" borderId="10" xfId="0" applyFont="1" applyFill="1" applyBorder="1" applyAlignment="1" applyProtection="1">
      <alignment horizontal="left" vertical="center" wrapText="1"/>
      <protection/>
    </xf>
    <xf numFmtId="184" fontId="6" fillId="0" borderId="10" xfId="0" applyNumberFormat="1" applyFont="1" applyFill="1" applyBorder="1" applyAlignment="1" applyProtection="1">
      <alignment horizontal="left" vertical="center" wrapText="1"/>
      <protection/>
    </xf>
    <xf numFmtId="49" fontId="6"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center" vertical="center"/>
    </xf>
    <xf numFmtId="0" fontId="6" fillId="0" borderId="10" xfId="0" applyFont="1" applyFill="1" applyBorder="1" applyAlignment="1" applyProtection="1">
      <alignment horizontal="center"/>
      <protection/>
    </xf>
    <xf numFmtId="200" fontId="6" fillId="0" borderId="10" xfId="0" applyNumberFormat="1" applyFont="1" applyFill="1" applyBorder="1" applyAlignment="1">
      <alignment horizontal="center" vertical="center" wrapText="1"/>
    </xf>
    <xf numFmtId="0" fontId="6" fillId="24" borderId="0" xfId="0" applyFont="1" applyFill="1" applyAlignment="1" applyProtection="1">
      <alignment vertical="center"/>
      <protection/>
    </xf>
    <xf numFmtId="0" fontId="6" fillId="0" borderId="12" xfId="0" applyFont="1" applyFill="1" applyBorder="1" applyAlignment="1">
      <alignment horizontal="left" vertical="center" wrapText="1"/>
    </xf>
    <xf numFmtId="0" fontId="20" fillId="24" borderId="10" xfId="0" applyFont="1" applyFill="1" applyBorder="1" applyAlignment="1" applyProtection="1">
      <alignment vertical="center" wrapText="1"/>
      <protection/>
    </xf>
    <xf numFmtId="0" fontId="22" fillId="24" borderId="10" xfId="0" applyFont="1" applyFill="1" applyBorder="1" applyAlignment="1" applyProtection="1">
      <alignment vertical="center" wrapText="1"/>
      <protection/>
    </xf>
    <xf numFmtId="0" fontId="6" fillId="24" borderId="13" xfId="0" applyFont="1" applyFill="1" applyBorder="1" applyAlignment="1" applyProtection="1">
      <alignment horizontal="center" vertical="center" wrapText="1"/>
      <protection/>
    </xf>
    <xf numFmtId="0" fontId="20" fillId="0" borderId="10" xfId="0" applyFont="1" applyFill="1" applyBorder="1" applyAlignment="1" applyProtection="1">
      <alignment horizontal="center" vertical="center" wrapText="1"/>
      <protection/>
    </xf>
    <xf numFmtId="186" fontId="21" fillId="24" borderId="10" xfId="0" applyNumberFormat="1" applyFont="1" applyFill="1" applyBorder="1" applyAlignment="1" applyProtection="1">
      <alignment horizontal="center" vertical="center" wrapText="1"/>
      <protection/>
    </xf>
    <xf numFmtId="0" fontId="6" fillId="0" borderId="11" xfId="0" applyFont="1" applyFill="1" applyBorder="1" applyAlignment="1" applyProtection="1">
      <alignment horizontal="center" vertical="center" wrapText="1"/>
      <protection/>
    </xf>
    <xf numFmtId="0" fontId="6" fillId="0" borderId="12" xfId="0" applyFont="1" applyFill="1" applyBorder="1" applyAlignment="1" applyProtection="1">
      <alignment vertical="center" wrapText="1"/>
      <protection/>
    </xf>
    <xf numFmtId="0" fontId="21" fillId="0" borderId="10" xfId="0" applyFont="1" applyFill="1" applyBorder="1" applyAlignment="1" applyProtection="1">
      <alignment horizontal="center" vertical="center" wrapText="1"/>
      <protection/>
    </xf>
    <xf numFmtId="0" fontId="20" fillId="0" borderId="10" xfId="0" applyFont="1" applyFill="1" applyBorder="1" applyAlignment="1" applyProtection="1">
      <alignment horizontal="left" vertical="center" wrapText="1"/>
      <protection/>
    </xf>
    <xf numFmtId="0" fontId="21" fillId="0" borderId="10" xfId="0" applyFont="1" applyFill="1" applyBorder="1" applyAlignment="1" applyProtection="1">
      <alignment horizontal="left" vertical="center" wrapText="1"/>
      <protection/>
    </xf>
    <xf numFmtId="0" fontId="6" fillId="0" borderId="13" xfId="0" applyFont="1" applyFill="1" applyBorder="1" applyAlignment="1" applyProtection="1">
      <alignment horizontal="center" vertical="center" wrapText="1"/>
      <protection/>
    </xf>
    <xf numFmtId="0" fontId="6" fillId="0" borderId="10" xfId="0" applyFont="1" applyFill="1" applyBorder="1" applyAlignment="1">
      <alignment vertical="center" wrapText="1"/>
    </xf>
    <xf numFmtId="0" fontId="6" fillId="0" borderId="10" xfId="41" applyFont="1" applyFill="1" applyBorder="1" applyAlignment="1">
      <alignment horizontal="center" vertical="center" wrapText="1" shrinkToFit="1"/>
      <protection/>
    </xf>
    <xf numFmtId="0" fontId="6" fillId="0" borderId="10" xfId="41" applyFont="1" applyFill="1" applyBorder="1" applyAlignment="1">
      <alignment horizontal="left" vertical="center" wrapText="1"/>
      <protection/>
    </xf>
    <xf numFmtId="0" fontId="6" fillId="0" borderId="13" xfId="0" applyFont="1" applyFill="1" applyBorder="1" applyAlignment="1" applyProtection="1">
      <alignment horizontal="center" vertical="center" wrapText="1"/>
      <protection/>
    </xf>
    <xf numFmtId="0" fontId="6" fillId="0" borderId="10" xfId="0" applyNumberFormat="1" applyFont="1" applyFill="1" applyBorder="1" applyAlignment="1">
      <alignment horizontal="center" vertical="center" wrapText="1"/>
    </xf>
    <xf numFmtId="0" fontId="6" fillId="0" borderId="10" xfId="0" applyNumberFormat="1" applyFont="1" applyFill="1" applyBorder="1" applyAlignment="1">
      <alignment vertical="center" wrapText="1"/>
    </xf>
    <xf numFmtId="0" fontId="6" fillId="0" borderId="10" xfId="42" applyFont="1" applyFill="1" applyBorder="1" applyAlignment="1">
      <alignment vertical="center" wrapText="1"/>
      <protection/>
    </xf>
    <xf numFmtId="0" fontId="6" fillId="0" borderId="10" xfId="0" applyFont="1" applyFill="1" applyBorder="1" applyAlignment="1" applyProtection="1">
      <alignment vertical="center" wrapText="1"/>
      <protection/>
    </xf>
    <xf numFmtId="49" fontId="6" fillId="0" borderId="10" xfId="0" applyNumberFormat="1" applyFont="1" applyFill="1" applyBorder="1" applyAlignment="1" applyProtection="1">
      <alignment horizontal="left" vertical="center" wrapText="1"/>
      <protection/>
    </xf>
    <xf numFmtId="200" fontId="6" fillId="0" borderId="10" xfId="0" applyNumberFormat="1" applyFont="1" applyFill="1" applyBorder="1" applyAlignment="1">
      <alignment horizontal="center" vertical="center"/>
    </xf>
    <xf numFmtId="184" fontId="6" fillId="0" borderId="10" xfId="0" applyNumberFormat="1" applyFont="1" applyFill="1" applyBorder="1" applyAlignment="1">
      <alignment horizontal="left" vertical="center" wrapText="1"/>
    </xf>
    <xf numFmtId="0" fontId="6" fillId="0" borderId="11" xfId="0" applyFont="1" applyFill="1" applyBorder="1" applyAlignment="1" applyProtection="1">
      <alignment horizontal="center" vertical="center" wrapText="1"/>
      <protection/>
    </xf>
    <xf numFmtId="0" fontId="18" fillId="0" borderId="10" xfId="0" applyFont="1" applyFill="1" applyBorder="1" applyAlignment="1" applyProtection="1">
      <alignment horizontal="center" vertical="center" wrapText="1"/>
      <protection/>
    </xf>
    <xf numFmtId="0" fontId="18" fillId="0" borderId="10" xfId="0" applyFont="1" applyFill="1" applyBorder="1" applyAlignment="1" applyProtection="1">
      <alignment vertical="center" wrapText="1"/>
      <protection/>
    </xf>
    <xf numFmtId="184" fontId="18" fillId="0" borderId="10" xfId="0" applyNumberFormat="1" applyFont="1" applyFill="1" applyBorder="1" applyAlignment="1" applyProtection="1">
      <alignment horizontal="center" vertical="center" wrapText="1"/>
      <protection/>
    </xf>
    <xf numFmtId="0" fontId="18" fillId="0" borderId="0" xfId="0" applyFont="1" applyFill="1" applyBorder="1" applyAlignment="1" applyProtection="1">
      <alignment horizontal="center" vertical="center" wrapText="1"/>
      <protection/>
    </xf>
    <xf numFmtId="0" fontId="0" fillId="24" borderId="10" xfId="0" applyFont="1" applyFill="1" applyBorder="1" applyAlignment="1" applyProtection="1">
      <alignment vertical="center" wrapText="1"/>
      <protection/>
    </xf>
    <xf numFmtId="0" fontId="6" fillId="24" borderId="10" xfId="0" applyFont="1" applyFill="1" applyBorder="1" applyAlignment="1" applyProtection="1">
      <alignment horizontal="center" vertical="center" wrapText="1"/>
      <protection/>
    </xf>
    <xf numFmtId="0" fontId="6" fillId="24" borderId="10" xfId="0" applyFont="1" applyFill="1" applyBorder="1" applyAlignment="1" applyProtection="1">
      <alignment horizontal="left" vertical="center" wrapText="1"/>
      <protection/>
    </xf>
    <xf numFmtId="49" fontId="6" fillId="24" borderId="10" xfId="0" applyNumberFormat="1" applyFont="1" applyFill="1" applyBorder="1" applyAlignment="1" applyProtection="1">
      <alignment horizontal="center" vertical="center" wrapText="1"/>
      <protection/>
    </xf>
    <xf numFmtId="0" fontId="6" fillId="24" borderId="0" xfId="0" applyFont="1" applyFill="1" applyAlignment="1" applyProtection="1">
      <alignment/>
      <protection/>
    </xf>
    <xf numFmtId="0" fontId="6" fillId="24" borderId="10" xfId="0" applyFont="1" applyFill="1" applyBorder="1" applyAlignment="1" applyProtection="1">
      <alignment horizontal="center"/>
      <protection/>
    </xf>
    <xf numFmtId="0" fontId="6" fillId="24" borderId="10" xfId="0" applyFont="1" applyFill="1" applyBorder="1" applyAlignment="1">
      <alignment horizontal="center" vertical="center" wrapText="1"/>
    </xf>
    <xf numFmtId="0" fontId="6" fillId="25" borderId="10" xfId="0" applyFont="1" applyFill="1" applyBorder="1" applyAlignment="1" applyProtection="1">
      <alignment horizontal="left" vertical="center" wrapText="1"/>
      <protection/>
    </xf>
    <xf numFmtId="0" fontId="6" fillId="25" borderId="12" xfId="0" applyFont="1" applyFill="1" applyBorder="1" applyAlignment="1" applyProtection="1">
      <alignment horizontal="left" vertical="center" wrapText="1"/>
      <protection/>
    </xf>
    <xf numFmtId="0" fontId="6" fillId="25" borderId="12" xfId="0" applyFont="1" applyFill="1" applyBorder="1" applyAlignment="1">
      <alignment horizontal="left" vertical="center" wrapText="1"/>
    </xf>
    <xf numFmtId="0" fontId="18" fillId="25" borderId="10" xfId="0" applyFont="1" applyFill="1" applyBorder="1" applyAlignment="1" applyProtection="1">
      <alignment horizontal="left" vertical="center" wrapText="1"/>
      <protection/>
    </xf>
    <xf numFmtId="0" fontId="6" fillId="25" borderId="12" xfId="0" applyFont="1" applyFill="1" applyBorder="1" applyAlignment="1" applyProtection="1">
      <alignment vertical="center" wrapText="1"/>
      <protection/>
    </xf>
    <xf numFmtId="0" fontId="6" fillId="25" borderId="10" xfId="0" applyFont="1" applyFill="1" applyBorder="1" applyAlignment="1">
      <alignment horizontal="left" vertical="center" wrapText="1"/>
    </xf>
    <xf numFmtId="0" fontId="6" fillId="0" borderId="10" xfId="42" applyFont="1" applyFill="1" applyBorder="1" applyAlignment="1">
      <alignment vertical="center" wrapText="1"/>
      <protection/>
    </xf>
    <xf numFmtId="185" fontId="13" fillId="0" borderId="12" xfId="0" applyNumberFormat="1" applyFont="1" applyBorder="1" applyAlignment="1" applyProtection="1">
      <alignment horizontal="center" vertical="center" wrapText="1"/>
      <protection/>
    </xf>
    <xf numFmtId="185" fontId="13" fillId="0" borderId="14" xfId="0" applyNumberFormat="1" applyFont="1" applyBorder="1" applyAlignment="1" applyProtection="1">
      <alignment horizontal="center" vertical="center" wrapText="1"/>
      <protection/>
    </xf>
    <xf numFmtId="0" fontId="6" fillId="0" borderId="0" xfId="0" applyFont="1" applyAlignment="1" applyProtection="1">
      <alignment horizontal="left"/>
      <protection/>
    </xf>
    <xf numFmtId="0" fontId="0" fillId="0" borderId="15" xfId="0" applyFont="1" applyBorder="1" applyAlignment="1" applyProtection="1">
      <alignment horizontal="right"/>
      <protection/>
    </xf>
    <xf numFmtId="0" fontId="12" fillId="0" borderId="12" xfId="0" applyFont="1" applyBorder="1" applyAlignment="1" applyProtection="1">
      <alignment horizontal="center" vertical="center" wrapText="1"/>
      <protection/>
    </xf>
    <xf numFmtId="0" fontId="12" fillId="0" borderId="14" xfId="0" applyFont="1" applyBorder="1" applyAlignment="1" applyProtection="1">
      <alignment horizontal="center" vertical="center" wrapText="1"/>
      <protection/>
    </xf>
    <xf numFmtId="184" fontId="12" fillId="0" borderId="12" xfId="0" applyNumberFormat="1" applyFont="1" applyBorder="1" applyAlignment="1" applyProtection="1">
      <alignment horizontal="center" vertical="center" wrapText="1"/>
      <protection/>
    </xf>
    <xf numFmtId="184" fontId="12" fillId="0" borderId="14" xfId="0" applyNumberFormat="1" applyFont="1" applyBorder="1" applyAlignment="1" applyProtection="1">
      <alignment horizontal="center" vertical="center" wrapText="1"/>
      <protection/>
    </xf>
    <xf numFmtId="0" fontId="13" fillId="0" borderId="12" xfId="0" applyFont="1" applyBorder="1" applyAlignment="1" applyProtection="1">
      <alignment horizontal="center" vertical="center" wrapText="1"/>
      <protection/>
    </xf>
    <xf numFmtId="0" fontId="13" fillId="0" borderId="14" xfId="0" applyFont="1" applyBorder="1" applyAlignment="1" applyProtection="1">
      <alignment horizontal="center" vertical="center" wrapText="1"/>
      <protection/>
    </xf>
    <xf numFmtId="184" fontId="13" fillId="0" borderId="12" xfId="0" applyNumberFormat="1" applyFont="1" applyBorder="1" applyAlignment="1" applyProtection="1">
      <alignment horizontal="center" vertical="center" wrapText="1"/>
      <protection/>
    </xf>
    <xf numFmtId="184" fontId="13" fillId="0" borderId="14" xfId="0" applyNumberFormat="1" applyFont="1" applyBorder="1" applyAlignment="1" applyProtection="1">
      <alignment horizontal="center" vertical="center" wrapText="1"/>
      <protection/>
    </xf>
    <xf numFmtId="0" fontId="6" fillId="25" borderId="10" xfId="0" applyFont="1" applyFill="1" applyBorder="1" applyAlignment="1" applyProtection="1">
      <alignment vertical="center" wrapText="1"/>
      <protection/>
    </xf>
    <xf numFmtId="0" fontId="2" fillId="0" borderId="0" xfId="0" applyFont="1" applyAlignment="1" applyProtection="1">
      <alignment horizontal="left"/>
      <protection/>
    </xf>
    <xf numFmtId="0" fontId="3" fillId="0" borderId="0" xfId="0" applyFont="1" applyAlignment="1" applyProtection="1">
      <alignment horizontal="center" vertical="center" wrapText="1"/>
      <protection/>
    </xf>
    <xf numFmtId="0" fontId="5" fillId="0" borderId="0" xfId="0" applyFont="1" applyAlignment="1" applyProtection="1">
      <alignment horizontal="center" vertical="center" wrapText="1"/>
      <protection/>
    </xf>
    <xf numFmtId="0" fontId="7" fillId="0" borderId="0" xfId="0" applyFont="1" applyAlignment="1" applyProtection="1">
      <alignment horizontal="center" wrapText="1"/>
      <protection/>
    </xf>
    <xf numFmtId="0" fontId="7" fillId="0" borderId="0" xfId="0" applyFont="1" applyAlignment="1" applyProtection="1">
      <alignment horizontal="center" wrapText="1"/>
      <protection/>
    </xf>
    <xf numFmtId="0" fontId="10" fillId="0" borderId="11" xfId="0" applyFont="1" applyBorder="1" applyAlignment="1" applyProtection="1">
      <alignment horizontal="center" vertical="center" wrapText="1"/>
      <protection/>
    </xf>
    <xf numFmtId="0" fontId="10" fillId="0" borderId="13" xfId="0" applyFont="1" applyBorder="1" applyAlignment="1" applyProtection="1">
      <alignment horizontal="center" vertical="center" wrapText="1"/>
      <protection/>
    </xf>
    <xf numFmtId="0" fontId="10" fillId="0" borderId="16" xfId="0" applyFont="1" applyBorder="1" applyAlignment="1" applyProtection="1">
      <alignment horizontal="center" vertical="center" wrapText="1"/>
      <protection/>
    </xf>
    <xf numFmtId="0" fontId="10" fillId="0" borderId="17" xfId="0" applyFont="1" applyBorder="1" applyAlignment="1" applyProtection="1">
      <alignment horizontal="center" vertical="center" wrapText="1"/>
      <protection/>
    </xf>
    <xf numFmtId="0" fontId="10" fillId="0" borderId="18" xfId="0" applyFont="1" applyBorder="1" applyAlignment="1" applyProtection="1">
      <alignment horizontal="center" vertical="center" wrapText="1"/>
      <protection/>
    </xf>
    <xf numFmtId="0" fontId="10" fillId="0" borderId="19" xfId="0" applyFont="1" applyBorder="1" applyAlignment="1" applyProtection="1">
      <alignment horizontal="center" vertical="center" wrapText="1"/>
      <protection/>
    </xf>
    <xf numFmtId="0" fontId="6" fillId="24" borderId="11" xfId="0" applyFont="1" applyFill="1" applyBorder="1" applyAlignment="1" applyProtection="1">
      <alignment horizontal="center" vertical="center" wrapText="1"/>
      <protection/>
    </xf>
    <xf numFmtId="0" fontId="6" fillId="24" borderId="20" xfId="0" applyFont="1" applyFill="1" applyBorder="1" applyAlignment="1" applyProtection="1">
      <alignment horizontal="center" vertical="center" wrapText="1"/>
      <protection/>
    </xf>
    <xf numFmtId="0" fontId="19" fillId="24" borderId="0" xfId="0" applyFont="1" applyFill="1" applyAlignment="1" applyProtection="1">
      <alignment horizontal="center" vertical="center" wrapText="1"/>
      <protection/>
    </xf>
    <xf numFmtId="0" fontId="6" fillId="0" borderId="11"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21" fillId="0" borderId="10" xfId="0" applyFont="1" applyFill="1" applyBorder="1" applyAlignment="1" applyProtection="1">
      <alignment horizontal="center" vertical="center" wrapText="1"/>
      <protection/>
    </xf>
    <xf numFmtId="0" fontId="6" fillId="24" borderId="10" xfId="0" applyFont="1" applyFill="1" applyBorder="1" applyAlignment="1" applyProtection="1">
      <alignment horizontal="center" vertical="center" wrapText="1"/>
      <protection/>
    </xf>
    <xf numFmtId="0" fontId="6" fillId="24" borderId="13" xfId="0" applyFont="1" applyFill="1" applyBorder="1" applyAlignment="1" applyProtection="1">
      <alignment horizontal="center" vertical="center" wrapText="1"/>
      <protection/>
    </xf>
    <xf numFmtId="0" fontId="6" fillId="0" borderId="10" xfId="0" applyFont="1" applyFill="1" applyBorder="1" applyAlignment="1" applyProtection="1">
      <alignment horizontal="left" vertical="center" wrapText="1"/>
      <protection/>
    </xf>
    <xf numFmtId="0" fontId="6" fillId="24" borderId="15" xfId="0" applyFont="1" applyFill="1" applyBorder="1" applyAlignment="1" applyProtection="1">
      <alignment horizontal="right" wrapText="1"/>
      <protection/>
    </xf>
    <xf numFmtId="0" fontId="6" fillId="24" borderId="0" xfId="0" applyFont="1" applyFill="1" applyBorder="1" applyAlignment="1" applyProtection="1">
      <alignment horizontal="right" wrapText="1"/>
      <protection/>
    </xf>
    <xf numFmtId="0" fontId="6" fillId="24"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24" borderId="11" xfId="0" applyFont="1" applyFill="1" applyBorder="1" applyAlignment="1">
      <alignment horizontal="center" vertical="center" wrapText="1"/>
    </xf>
    <xf numFmtId="0" fontId="6" fillId="24" borderId="13" xfId="0" applyFont="1" applyFill="1" applyBorder="1" applyAlignment="1">
      <alignment horizontal="center" vertical="center" wrapText="1"/>
    </xf>
    <xf numFmtId="0" fontId="6" fillId="0" borderId="10" xfId="0" applyFont="1" applyFill="1" applyBorder="1" applyAlignment="1" applyProtection="1">
      <alignment horizontal="center" vertical="center" wrapText="1"/>
      <protection/>
    </xf>
    <xf numFmtId="0" fontId="6" fillId="0" borderId="13" xfId="0" applyFont="1" applyFill="1" applyBorder="1" applyAlignment="1" applyProtection="1">
      <alignment horizontal="center" vertical="center" wrapText="1"/>
      <protection/>
    </xf>
    <xf numFmtId="0" fontId="6" fillId="25" borderId="10" xfId="0" applyFont="1" applyFill="1" applyBorder="1" applyAlignment="1" applyProtection="1">
      <alignment horizontal="left" vertical="center" wrapText="1"/>
      <protection/>
    </xf>
    <xf numFmtId="0" fontId="6" fillId="0" borderId="10" xfId="0" applyFont="1" applyFill="1" applyBorder="1" applyAlignment="1" applyProtection="1">
      <alignment horizontal="left" vertical="center"/>
      <protection/>
    </xf>
    <xf numFmtId="0" fontId="18" fillId="0" borderId="10" xfId="0" applyFont="1" applyFill="1" applyBorder="1" applyAlignment="1" applyProtection="1">
      <alignment horizontal="left" vertical="center" wrapText="1"/>
      <protection/>
    </xf>
    <xf numFmtId="0" fontId="6" fillId="0" borderId="12"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20" fillId="0" borderId="12" xfId="0" applyFont="1" applyFill="1" applyBorder="1" applyAlignment="1" applyProtection="1">
      <alignment horizontal="left" vertical="center" wrapText="1"/>
      <protection/>
    </xf>
    <xf numFmtId="0" fontId="20" fillId="0" borderId="21" xfId="0" applyFont="1" applyFill="1" applyBorder="1" applyAlignment="1" applyProtection="1">
      <alignment horizontal="left" vertical="center" wrapText="1"/>
      <protection/>
    </xf>
    <xf numFmtId="0" fontId="20" fillId="0" borderId="14" xfId="0" applyFont="1" applyFill="1" applyBorder="1" applyAlignment="1" applyProtection="1">
      <alignment horizontal="left" vertical="center" wrapText="1"/>
      <protection/>
    </xf>
    <xf numFmtId="0" fontId="6" fillId="25" borderId="12" xfId="0" applyFont="1" applyFill="1" applyBorder="1" applyAlignment="1" applyProtection="1">
      <alignment horizontal="left" vertical="center" wrapText="1"/>
      <protection/>
    </xf>
    <xf numFmtId="0" fontId="6" fillId="25" borderId="14" xfId="0" applyFont="1" applyFill="1" applyBorder="1" applyAlignment="1" applyProtection="1">
      <alignment horizontal="left" vertical="center" wrapText="1"/>
      <protection/>
    </xf>
    <xf numFmtId="0" fontId="6" fillId="0" borderId="11" xfId="0" applyFont="1" applyFill="1" applyBorder="1" applyAlignment="1" applyProtection="1">
      <alignment horizontal="left" vertical="center" wrapText="1"/>
      <protection/>
    </xf>
    <xf numFmtId="0" fontId="6" fillId="0" borderId="20" xfId="0" applyFont="1" applyFill="1" applyBorder="1" applyAlignment="1" applyProtection="1">
      <alignment horizontal="left" vertical="center" wrapText="1"/>
      <protection/>
    </xf>
    <xf numFmtId="0" fontId="6" fillId="0" borderId="13" xfId="0" applyFont="1" applyFill="1" applyBorder="1" applyAlignment="1" applyProtection="1">
      <alignment horizontal="left" vertical="center" wrapText="1"/>
      <protection/>
    </xf>
    <xf numFmtId="0" fontId="6" fillId="25" borderId="10" xfId="0" applyFont="1" applyFill="1" applyBorder="1" applyAlignment="1">
      <alignment horizontal="left" vertical="center" wrapText="1"/>
    </xf>
    <xf numFmtId="49" fontId="6" fillId="24" borderId="10" xfId="0" applyNumberFormat="1" applyFont="1" applyFill="1" applyBorder="1" applyAlignment="1" applyProtection="1">
      <alignment horizontal="center" vertical="center" wrapText="1"/>
      <protection/>
    </xf>
    <xf numFmtId="0" fontId="20" fillId="0" borderId="10" xfId="0" applyFont="1" applyFill="1" applyBorder="1" applyAlignment="1" applyProtection="1">
      <alignment horizontal="center" vertical="center" wrapText="1"/>
      <protection/>
    </xf>
    <xf numFmtId="0" fontId="6" fillId="0" borderId="16" xfId="0" applyFont="1" applyFill="1" applyBorder="1" applyAlignment="1" applyProtection="1">
      <alignment horizontal="center" vertical="center" wrapText="1"/>
      <protection/>
    </xf>
    <xf numFmtId="0" fontId="6" fillId="0" borderId="17" xfId="0" applyFont="1" applyFill="1" applyBorder="1" applyAlignment="1" applyProtection="1">
      <alignment horizontal="center" vertical="center" wrapText="1"/>
      <protection/>
    </xf>
    <xf numFmtId="0" fontId="6" fillId="0" borderId="18" xfId="0" applyFont="1" applyFill="1" applyBorder="1" applyAlignment="1" applyProtection="1">
      <alignment horizontal="center" vertical="center" wrapText="1"/>
      <protection/>
    </xf>
    <xf numFmtId="0" fontId="6" fillId="0" borderId="19" xfId="0" applyFont="1" applyFill="1" applyBorder="1" applyAlignment="1" applyProtection="1">
      <alignment horizontal="center" vertical="center" wrapText="1"/>
      <protection/>
    </xf>
    <xf numFmtId="0" fontId="6" fillId="25" borderId="12" xfId="0" applyFont="1" applyFill="1" applyBorder="1" applyAlignment="1">
      <alignment horizontal="left" vertical="center" wrapText="1"/>
    </xf>
    <xf numFmtId="0" fontId="6" fillId="25" borderId="14" xfId="0" applyFont="1" applyFill="1" applyBorder="1" applyAlignment="1">
      <alignment horizontal="left" vertical="center" wrapText="1"/>
    </xf>
    <xf numFmtId="0" fontId="6" fillId="25" borderId="12" xfId="0" applyFont="1" applyFill="1" applyBorder="1" applyAlignment="1" applyProtection="1">
      <alignment horizontal="center" vertical="center" wrapText="1"/>
      <protection/>
    </xf>
    <xf numFmtId="0" fontId="6" fillId="25" borderId="14" xfId="0" applyFont="1" applyFill="1" applyBorder="1" applyAlignment="1" applyProtection="1">
      <alignment horizontal="center" vertical="center" wrapText="1"/>
      <protection/>
    </xf>
    <xf numFmtId="0" fontId="6" fillId="0" borderId="12" xfId="0" applyFont="1" applyFill="1" applyBorder="1" applyAlignment="1" applyProtection="1">
      <alignment horizontal="left" vertical="center" wrapText="1"/>
      <protection/>
    </xf>
    <xf numFmtId="0" fontId="6" fillId="0" borderId="14" xfId="0" applyFont="1" applyFill="1" applyBorder="1" applyAlignment="1" applyProtection="1">
      <alignment horizontal="left" vertical="center" wrapText="1"/>
      <protection/>
    </xf>
    <xf numFmtId="0" fontId="6" fillId="0" borderId="12"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12" xfId="0" applyFont="1" applyFill="1" applyBorder="1" applyAlignment="1" applyProtection="1">
      <alignment horizontal="left" vertical="center" wrapText="1"/>
      <protection/>
    </xf>
    <xf numFmtId="0" fontId="6" fillId="0" borderId="14" xfId="0" applyFont="1" applyFill="1" applyBorder="1" applyAlignment="1" applyProtection="1">
      <alignment horizontal="left" vertical="center" wrapText="1"/>
      <protection/>
    </xf>
    <xf numFmtId="0" fontId="6" fillId="0" borderId="11"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6" fillId="0" borderId="13" xfId="0" applyFont="1" applyFill="1" applyBorder="1" applyAlignment="1" applyProtection="1">
      <alignment horizontal="center" vertical="center" wrapText="1"/>
      <protection/>
    </xf>
    <xf numFmtId="0" fontId="18" fillId="25" borderId="12" xfId="0" applyFont="1" applyFill="1" applyBorder="1" applyAlignment="1" applyProtection="1">
      <alignment horizontal="left" vertical="center" wrapText="1"/>
      <protection/>
    </xf>
    <xf numFmtId="0" fontId="18" fillId="25" borderId="14" xfId="0" applyFont="1" applyFill="1" applyBorder="1" applyAlignment="1" applyProtection="1">
      <alignment horizontal="left" vertical="center" wrapText="1"/>
      <protection/>
    </xf>
    <xf numFmtId="0" fontId="6" fillId="0" borderId="10" xfId="0" applyFont="1" applyFill="1" applyBorder="1" applyAlignment="1">
      <alignment horizontal="left" vertical="center" wrapText="1"/>
    </xf>
    <xf numFmtId="184" fontId="6" fillId="0" borderId="11" xfId="0" applyNumberFormat="1" applyFont="1" applyFill="1" applyBorder="1" applyAlignment="1" applyProtection="1">
      <alignment horizontal="center" vertical="center" wrapText="1"/>
      <protection/>
    </xf>
    <xf numFmtId="184" fontId="6" fillId="0" borderId="20" xfId="0" applyNumberFormat="1" applyFont="1" applyFill="1" applyBorder="1" applyAlignment="1" applyProtection="1">
      <alignment horizontal="center" vertical="center" wrapText="1"/>
      <protection/>
    </xf>
    <xf numFmtId="184" fontId="6" fillId="0" borderId="13" xfId="0" applyNumberFormat="1" applyFont="1" applyFill="1" applyBorder="1" applyAlignment="1" applyProtection="1">
      <alignment horizontal="center" vertical="center" wrapText="1"/>
      <protection/>
    </xf>
    <xf numFmtId="0" fontId="6" fillId="0" borderId="10" xfId="0" applyFont="1" applyFill="1" applyBorder="1" applyAlignment="1" applyProtection="1">
      <alignment horizontal="left" vertical="center" wrapText="1"/>
      <protection/>
    </xf>
    <xf numFmtId="0" fontId="6" fillId="24" borderId="11" xfId="0" applyFont="1" applyFill="1" applyBorder="1" applyAlignment="1">
      <alignment horizontal="center" vertical="center" wrapText="1"/>
    </xf>
    <xf numFmtId="0" fontId="6" fillId="24" borderId="13" xfId="0" applyFont="1" applyFill="1" applyBorder="1" applyAlignment="1">
      <alignment horizontal="center" vertical="center" wrapText="1"/>
    </xf>
    <xf numFmtId="49" fontId="6" fillId="24" borderId="11" xfId="0" applyNumberFormat="1" applyFont="1" applyFill="1" applyBorder="1" applyAlignment="1" applyProtection="1">
      <alignment horizontal="center" vertical="center" wrapText="1"/>
      <protection/>
    </xf>
    <xf numFmtId="49" fontId="6" fillId="24" borderId="13" xfId="0" applyNumberFormat="1" applyFont="1" applyFill="1" applyBorder="1" applyAlignment="1" applyProtection="1">
      <alignment horizontal="center" vertical="center" wrapText="1"/>
      <protection/>
    </xf>
    <xf numFmtId="0" fontId="24" fillId="0" borderId="20" xfId="0" applyFont="1" applyFill="1" applyBorder="1" applyAlignment="1" applyProtection="1">
      <alignment horizontal="left" vertical="center" wrapText="1"/>
      <protection/>
    </xf>
    <xf numFmtId="0" fontId="24" fillId="0" borderId="20" xfId="0" applyFont="1" applyFill="1" applyBorder="1" applyAlignment="1" applyProtection="1">
      <alignment horizontal="left" vertical="center"/>
      <protection/>
    </xf>
    <xf numFmtId="0" fontId="24" fillId="0" borderId="13" xfId="0" applyFont="1" applyFill="1" applyBorder="1" applyAlignment="1" applyProtection="1">
      <alignment horizontal="left" vertical="center"/>
      <protection/>
    </xf>
    <xf numFmtId="0" fontId="18" fillId="0" borderId="10" xfId="0" applyFont="1" applyFill="1" applyBorder="1" applyAlignment="1" applyProtection="1">
      <alignment horizontal="left" vertical="center" wrapText="1"/>
      <protection/>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_犍为县2017年投资项目计划明细表_1" xfId="41"/>
    <cellStyle name="常规_四川省2011年重点项目建议计划表-新开工"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5"/>
  <sheetViews>
    <sheetView zoomScaleSheetLayoutView="100" zoomScalePageLayoutView="0" workbookViewId="0" topLeftCell="A1">
      <selection activeCell="L5" sqref="L5"/>
    </sheetView>
  </sheetViews>
  <sheetFormatPr defaultColWidth="9.00390625" defaultRowHeight="14.25"/>
  <cols>
    <col min="1" max="7" width="9.00390625" style="1" customWidth="1"/>
    <col min="8" max="8" width="35.875" style="1" customWidth="1"/>
    <col min="9" max="11" width="9.00390625" style="1" customWidth="1"/>
  </cols>
  <sheetData>
    <row r="1" spans="1:3" ht="21.75" customHeight="1">
      <c r="A1" s="143"/>
      <c r="B1" s="143"/>
      <c r="C1" s="143"/>
    </row>
    <row r="2" spans="1:10" ht="81.75" customHeight="1">
      <c r="A2" s="144" t="s">
        <v>658</v>
      </c>
      <c r="B2" s="145"/>
      <c r="C2" s="145"/>
      <c r="D2" s="145"/>
      <c r="E2" s="145"/>
      <c r="F2" s="145"/>
      <c r="G2" s="145"/>
      <c r="H2" s="145"/>
      <c r="I2" s="145"/>
      <c r="J2" s="145"/>
    </row>
    <row r="3" spans="1:10" ht="81.75" customHeight="1">
      <c r="A3" s="145"/>
      <c r="B3" s="145"/>
      <c r="C3" s="145"/>
      <c r="D3" s="145"/>
      <c r="E3" s="145"/>
      <c r="F3" s="145"/>
      <c r="G3" s="145"/>
      <c r="H3" s="145"/>
      <c r="I3" s="145"/>
      <c r="J3" s="145"/>
    </row>
    <row r="4" spans="1:10" ht="81.75" customHeight="1">
      <c r="A4" s="145"/>
      <c r="B4" s="145"/>
      <c r="C4" s="145"/>
      <c r="D4" s="145"/>
      <c r="E4" s="145"/>
      <c r="F4" s="145"/>
      <c r="G4" s="145"/>
      <c r="H4" s="145"/>
      <c r="I4" s="145"/>
      <c r="J4" s="145"/>
    </row>
    <row r="5" spans="1:10" ht="128.25" customHeight="1">
      <c r="A5" s="145"/>
      <c r="B5" s="145"/>
      <c r="C5" s="145"/>
      <c r="D5" s="145"/>
      <c r="E5" s="145"/>
      <c r="F5" s="145"/>
      <c r="G5" s="145"/>
      <c r="H5" s="145"/>
      <c r="I5" s="145"/>
      <c r="J5" s="145"/>
    </row>
  </sheetData>
  <sheetProtection/>
  <mergeCells count="2">
    <mergeCell ref="A1:C1"/>
    <mergeCell ref="A2:J5"/>
  </mergeCells>
  <printOptions horizontalCentered="1"/>
  <pageMargins left="0.747823152016467" right="0.747823152016467" top="0.9839047597149226" bottom="0.9839047597149226" header="0.5117415443180114" footer="0.511741544318011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J9"/>
  <sheetViews>
    <sheetView zoomScaleSheetLayoutView="100" zoomScalePageLayoutView="0" workbookViewId="0" topLeftCell="A1">
      <selection activeCell="K4" sqref="K4"/>
    </sheetView>
  </sheetViews>
  <sheetFormatPr defaultColWidth="9.00390625" defaultRowHeight="14.25"/>
  <cols>
    <col min="1" max="1" width="20.625" style="2" customWidth="1"/>
    <col min="2" max="2" width="7.50390625" style="2" customWidth="1"/>
    <col min="3" max="3" width="9.25390625" style="2" customWidth="1"/>
    <col min="4" max="4" width="7.00390625" style="2" customWidth="1"/>
    <col min="5" max="5" width="15.625" style="2" customWidth="1"/>
    <col min="6" max="6" width="10.375" style="2" customWidth="1"/>
    <col min="7" max="7" width="23.75390625" style="2" customWidth="1"/>
    <col min="8" max="8" width="10.375" style="2" customWidth="1"/>
    <col min="9" max="9" width="17.375" style="2" customWidth="1"/>
    <col min="10" max="16384" width="9.00390625" style="2" customWidth="1"/>
  </cols>
  <sheetData>
    <row r="1" spans="1:9" ht="39.75" customHeight="1">
      <c r="A1" s="146" t="s">
        <v>584</v>
      </c>
      <c r="B1" s="147"/>
      <c r="C1" s="147"/>
      <c r="D1" s="147"/>
      <c r="E1" s="147"/>
      <c r="F1" s="147"/>
      <c r="G1" s="147"/>
      <c r="H1" s="147"/>
      <c r="I1" s="147"/>
    </row>
    <row r="2" spans="1:10" ht="32.25" customHeight="1">
      <c r="A2" s="3"/>
      <c r="B2" s="3"/>
      <c r="C2" s="3"/>
      <c r="D2" s="3"/>
      <c r="E2" s="4"/>
      <c r="F2" s="4"/>
      <c r="H2" s="133" t="s">
        <v>657</v>
      </c>
      <c r="I2" s="133"/>
      <c r="J2" s="9"/>
    </row>
    <row r="3" spans="1:10" s="5" customFormat="1" ht="47.25" customHeight="1">
      <c r="A3" s="148" t="s">
        <v>0</v>
      </c>
      <c r="B3" s="150" t="s">
        <v>656</v>
      </c>
      <c r="C3" s="151"/>
      <c r="D3" s="150" t="s">
        <v>1</v>
      </c>
      <c r="E3" s="151"/>
      <c r="F3" s="150" t="s">
        <v>562</v>
      </c>
      <c r="G3" s="151"/>
      <c r="H3" s="150" t="s">
        <v>97</v>
      </c>
      <c r="I3" s="151"/>
      <c r="J3" s="10"/>
    </row>
    <row r="4" spans="1:9" s="5" customFormat="1" ht="47.25" customHeight="1">
      <c r="A4" s="149"/>
      <c r="B4" s="152"/>
      <c r="C4" s="153"/>
      <c r="D4" s="152"/>
      <c r="E4" s="153"/>
      <c r="F4" s="152"/>
      <c r="G4" s="153"/>
      <c r="H4" s="152"/>
      <c r="I4" s="153"/>
    </row>
    <row r="5" spans="1:9" s="6" customFormat="1" ht="57.75" customHeight="1">
      <c r="A5" s="7" t="s">
        <v>508</v>
      </c>
      <c r="B5" s="134">
        <f>B6+B7+B8</f>
        <v>76</v>
      </c>
      <c r="C5" s="135"/>
      <c r="D5" s="136">
        <f>D6+D7+D8</f>
        <v>8503797</v>
      </c>
      <c r="E5" s="137"/>
      <c r="F5" s="136">
        <f>F6+F7</f>
        <v>894211</v>
      </c>
      <c r="G5" s="137"/>
      <c r="H5" s="136">
        <f>H6+H7</f>
        <v>1257082</v>
      </c>
      <c r="I5" s="137"/>
    </row>
    <row r="6" spans="1:9" s="5" customFormat="1" ht="60.75" customHeight="1">
      <c r="A6" s="8" t="s">
        <v>509</v>
      </c>
      <c r="B6" s="138">
        <v>32</v>
      </c>
      <c r="C6" s="139"/>
      <c r="D6" s="140">
        <f>'重点项目计划表'!H7+'重点项目计划表'!H42</f>
        <v>3009913</v>
      </c>
      <c r="E6" s="141"/>
      <c r="F6" s="140">
        <f>'重点项目计划表'!I7+'重点项目计划表'!I42</f>
        <v>883431</v>
      </c>
      <c r="G6" s="141"/>
      <c r="H6" s="140">
        <f>'重点项目计划表'!J7+'重点项目计划表'!J42</f>
        <v>739247</v>
      </c>
      <c r="I6" s="141"/>
    </row>
    <row r="7" spans="1:9" s="5" customFormat="1" ht="60.75" customHeight="1">
      <c r="A7" s="8" t="s">
        <v>510</v>
      </c>
      <c r="B7" s="138">
        <v>35</v>
      </c>
      <c r="C7" s="139"/>
      <c r="D7" s="130">
        <f>'重点项目计划表'!H20+'重点项目计划表'!H75</f>
        <v>4061906</v>
      </c>
      <c r="E7" s="131"/>
      <c r="F7" s="130">
        <f>'重点项目计划表'!I20+'重点项目计划表'!I75</f>
        <v>10780</v>
      </c>
      <c r="G7" s="131"/>
      <c r="H7" s="130">
        <f>'重点项目计划表'!J20+'重点项目计划表'!J75</f>
        <v>517835</v>
      </c>
      <c r="I7" s="131"/>
    </row>
    <row r="8" spans="1:9" s="5" customFormat="1" ht="60.75" customHeight="1">
      <c r="A8" s="8" t="s">
        <v>511</v>
      </c>
      <c r="B8" s="138">
        <v>9</v>
      </c>
      <c r="C8" s="139"/>
      <c r="D8" s="138">
        <f>'重点项目计划表'!H125</f>
        <v>1431978</v>
      </c>
      <c r="E8" s="139"/>
      <c r="F8" s="138">
        <f>'重点项目计划表'!I125</f>
        <v>0</v>
      </c>
      <c r="G8" s="139"/>
      <c r="H8" s="138">
        <f>'重点项目计划表'!J125</f>
        <v>0</v>
      </c>
      <c r="I8" s="139"/>
    </row>
    <row r="9" spans="1:9" ht="26.25" customHeight="1">
      <c r="A9" s="132"/>
      <c r="B9" s="132"/>
      <c r="C9" s="132"/>
      <c r="D9" s="132"/>
      <c r="E9" s="132"/>
      <c r="F9" s="132"/>
      <c r="G9" s="132"/>
      <c r="H9" s="132"/>
      <c r="I9" s="132"/>
    </row>
  </sheetData>
  <sheetProtection/>
  <mergeCells count="24">
    <mergeCell ref="A9:I9"/>
    <mergeCell ref="B8:C8"/>
    <mergeCell ref="D8:E8"/>
    <mergeCell ref="F8:G8"/>
    <mergeCell ref="H8:I8"/>
    <mergeCell ref="B7:C7"/>
    <mergeCell ref="D7:E7"/>
    <mergeCell ref="F7:G7"/>
    <mergeCell ref="H7:I7"/>
    <mergeCell ref="B6:C6"/>
    <mergeCell ref="D6:E6"/>
    <mergeCell ref="F6:G6"/>
    <mergeCell ref="H6:I6"/>
    <mergeCell ref="B5:C5"/>
    <mergeCell ref="D5:E5"/>
    <mergeCell ref="F5:G5"/>
    <mergeCell ref="H5:I5"/>
    <mergeCell ref="A1:I1"/>
    <mergeCell ref="A3:A4"/>
    <mergeCell ref="B3:C4"/>
    <mergeCell ref="D3:E4"/>
    <mergeCell ref="F3:G4"/>
    <mergeCell ref="H3:I4"/>
    <mergeCell ref="H2:I2"/>
  </mergeCells>
  <printOptions/>
  <pageMargins left="0.747823152016467" right="0.747823152016467" top="0.9998749560258521" bottom="0.9998749560258521" header="0.49993747801292604" footer="0.4999374780129260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GV139"/>
  <sheetViews>
    <sheetView tabSelected="1" zoomScale="90" zoomScaleNormal="90" zoomScaleSheetLayoutView="100" zoomScalePageLayoutView="0" workbookViewId="0" topLeftCell="A16">
      <selection activeCell="G21" sqref="G21"/>
    </sheetView>
  </sheetViews>
  <sheetFormatPr defaultColWidth="9.00390625" defaultRowHeight="14.25"/>
  <cols>
    <col min="1" max="1" width="5.50390625" style="55" customWidth="1"/>
    <col min="2" max="2" width="9.00390625" style="56" customWidth="1"/>
    <col min="3" max="3" width="17.125" style="56" customWidth="1"/>
    <col min="4" max="4" width="7.75390625" style="55" customWidth="1"/>
    <col min="5" max="5" width="5.375" style="55" customWidth="1"/>
    <col min="6" max="6" width="9.25390625" style="55" customWidth="1"/>
    <col min="7" max="7" width="30.875" style="56" customWidth="1"/>
    <col min="8" max="8" width="10.625" style="55" customWidth="1"/>
    <col min="9" max="9" width="8.625" style="55" customWidth="1"/>
    <col min="10" max="10" width="8.50390625" style="55" customWidth="1"/>
    <col min="11" max="11" width="23.125" style="56" customWidth="1"/>
    <col min="12" max="12" width="14.50390625" style="55" customWidth="1"/>
    <col min="13" max="13" width="13.75390625" style="55" customWidth="1"/>
    <col min="14" max="14" width="7.625" style="55" customWidth="1"/>
    <col min="15" max="15" width="7.125" style="13" customWidth="1"/>
    <col min="16" max="16384" width="9.00390625" style="13" customWidth="1"/>
  </cols>
  <sheetData>
    <row r="1" spans="1:15" ht="24.75" customHeight="1">
      <c r="A1" s="156" t="s">
        <v>682</v>
      </c>
      <c r="B1" s="156"/>
      <c r="C1" s="156"/>
      <c r="D1" s="156"/>
      <c r="E1" s="156"/>
      <c r="F1" s="156"/>
      <c r="G1" s="156"/>
      <c r="H1" s="156"/>
      <c r="I1" s="156"/>
      <c r="J1" s="156"/>
      <c r="K1" s="156"/>
      <c r="L1" s="156"/>
      <c r="M1" s="156"/>
      <c r="N1" s="156"/>
      <c r="O1" s="156"/>
    </row>
    <row r="2" spans="1:14" s="17" customFormat="1" ht="22.5" customHeight="1">
      <c r="A2" s="14"/>
      <c r="B2" s="15"/>
      <c r="C2" s="16"/>
      <c r="D2" s="14"/>
      <c r="E2" s="14"/>
      <c r="F2" s="14"/>
      <c r="G2" s="16"/>
      <c r="H2" s="14"/>
      <c r="I2" s="14"/>
      <c r="J2" s="14"/>
      <c r="K2" s="15"/>
      <c r="L2" s="163" t="s">
        <v>2</v>
      </c>
      <c r="M2" s="163"/>
      <c r="N2" s="164"/>
    </row>
    <row r="3" spans="1:15" s="18" customFormat="1" ht="24" customHeight="1">
      <c r="A3" s="172" t="s">
        <v>3</v>
      </c>
      <c r="B3" s="190" t="s">
        <v>4</v>
      </c>
      <c r="C3" s="191"/>
      <c r="D3" s="172" t="s">
        <v>5</v>
      </c>
      <c r="E3" s="172" t="s">
        <v>6</v>
      </c>
      <c r="F3" s="172" t="s">
        <v>7</v>
      </c>
      <c r="G3" s="172" t="s">
        <v>8</v>
      </c>
      <c r="H3" s="160" t="s">
        <v>527</v>
      </c>
      <c r="I3" s="160" t="s">
        <v>563</v>
      </c>
      <c r="J3" s="160" t="s">
        <v>105</v>
      </c>
      <c r="K3" s="160" t="s">
        <v>106</v>
      </c>
      <c r="L3" s="160" t="s">
        <v>9</v>
      </c>
      <c r="M3" s="160" t="s">
        <v>10</v>
      </c>
      <c r="N3" s="160" t="s">
        <v>11</v>
      </c>
      <c r="O3" s="160" t="s">
        <v>458</v>
      </c>
    </row>
    <row r="4" spans="1:15" s="18" customFormat="1" ht="24" customHeight="1">
      <c r="A4" s="172"/>
      <c r="B4" s="192"/>
      <c r="C4" s="193"/>
      <c r="D4" s="172"/>
      <c r="E4" s="172"/>
      <c r="F4" s="172"/>
      <c r="G4" s="172"/>
      <c r="H4" s="160"/>
      <c r="I4" s="160"/>
      <c r="J4" s="160"/>
      <c r="K4" s="160"/>
      <c r="L4" s="160"/>
      <c r="M4" s="160"/>
      <c r="N4" s="160"/>
      <c r="O4" s="160"/>
    </row>
    <row r="5" spans="1:15" s="24" customFormat="1" ht="30.75" customHeight="1">
      <c r="A5" s="189" t="s">
        <v>574</v>
      </c>
      <c r="B5" s="189"/>
      <c r="C5" s="189"/>
      <c r="D5" s="96"/>
      <c r="E5" s="92"/>
      <c r="F5" s="92"/>
      <c r="G5" s="97"/>
      <c r="H5" s="21">
        <f>H6+H41</f>
        <v>8503797</v>
      </c>
      <c r="I5" s="21">
        <f>I6+I41</f>
        <v>894211</v>
      </c>
      <c r="J5" s="21">
        <f>J6+J41</f>
        <v>1257082</v>
      </c>
      <c r="K5" s="22"/>
      <c r="L5" s="21"/>
      <c r="M5" s="20"/>
      <c r="N5" s="23"/>
      <c r="O5" s="89"/>
    </row>
    <row r="6" spans="1:15" s="24" customFormat="1" ht="30.75" customHeight="1">
      <c r="A6" s="179" t="s">
        <v>585</v>
      </c>
      <c r="B6" s="180"/>
      <c r="C6" s="181"/>
      <c r="D6" s="96"/>
      <c r="E6" s="92"/>
      <c r="F6" s="92"/>
      <c r="G6" s="97"/>
      <c r="H6" s="93">
        <f>H7+H20</f>
        <v>5594934</v>
      </c>
      <c r="I6" s="93">
        <f>I7+I20</f>
        <v>580438</v>
      </c>
      <c r="J6" s="93">
        <f>J7+J20</f>
        <v>715097</v>
      </c>
      <c r="K6" s="22"/>
      <c r="L6" s="21"/>
      <c r="M6" s="20"/>
      <c r="N6" s="23"/>
      <c r="O6" s="89"/>
    </row>
    <row r="7" spans="1:15" s="27" customFormat="1" ht="30.75" customHeight="1">
      <c r="A7" s="179" t="s">
        <v>450</v>
      </c>
      <c r="B7" s="180"/>
      <c r="C7" s="181"/>
      <c r="D7" s="96"/>
      <c r="E7" s="96"/>
      <c r="F7" s="96"/>
      <c r="G7" s="98"/>
      <c r="H7" s="25">
        <f>SUM(H8:H19)-H11</f>
        <v>2245993</v>
      </c>
      <c r="I7" s="25">
        <f>SUM(I8:I19)-I11</f>
        <v>572438</v>
      </c>
      <c r="J7" s="25">
        <f>SUM(J8:J19)-J11</f>
        <v>408997</v>
      </c>
      <c r="K7" s="25"/>
      <c r="L7" s="25"/>
      <c r="M7" s="26"/>
      <c r="N7" s="23"/>
      <c r="O7" s="90"/>
    </row>
    <row r="8" spans="1:15" s="30" customFormat="1" ht="117.75" customHeight="1">
      <c r="A8" s="72">
        <v>1</v>
      </c>
      <c r="B8" s="162" t="s">
        <v>589</v>
      </c>
      <c r="C8" s="162"/>
      <c r="D8" s="72" t="s">
        <v>29</v>
      </c>
      <c r="E8" s="72" t="s">
        <v>14</v>
      </c>
      <c r="F8" s="72" t="s">
        <v>661</v>
      </c>
      <c r="G8" s="65" t="s">
        <v>660</v>
      </c>
      <c r="H8" s="86">
        <v>1042394</v>
      </c>
      <c r="I8" s="86">
        <v>207504</v>
      </c>
      <c r="J8" s="86">
        <v>170000</v>
      </c>
      <c r="K8" s="28" t="s">
        <v>662</v>
      </c>
      <c r="L8" s="29" t="s">
        <v>528</v>
      </c>
      <c r="M8" s="29" t="s">
        <v>423</v>
      </c>
      <c r="N8" s="11" t="s">
        <v>506</v>
      </c>
      <c r="O8" s="23" t="s">
        <v>493</v>
      </c>
    </row>
    <row r="9" spans="1:15" s="30" customFormat="1" ht="51.75" customHeight="1">
      <c r="A9" s="72">
        <v>2</v>
      </c>
      <c r="B9" s="162" t="s">
        <v>633</v>
      </c>
      <c r="C9" s="162"/>
      <c r="D9" s="72" t="s">
        <v>31</v>
      </c>
      <c r="E9" s="72" t="s">
        <v>14</v>
      </c>
      <c r="F9" s="72" t="s">
        <v>32</v>
      </c>
      <c r="G9" s="65" t="s">
        <v>579</v>
      </c>
      <c r="H9" s="31">
        <v>680000</v>
      </c>
      <c r="I9" s="11">
        <v>281934</v>
      </c>
      <c r="J9" s="11">
        <v>80000</v>
      </c>
      <c r="K9" s="32" t="s">
        <v>663</v>
      </c>
      <c r="L9" s="23" t="s">
        <v>33</v>
      </c>
      <c r="M9" s="29" t="s">
        <v>132</v>
      </c>
      <c r="N9" s="58" t="s">
        <v>655</v>
      </c>
      <c r="O9" s="23" t="s">
        <v>493</v>
      </c>
    </row>
    <row r="10" spans="1:15" s="18" customFormat="1" ht="76.5" customHeight="1">
      <c r="A10" s="72">
        <v>3</v>
      </c>
      <c r="B10" s="162" t="s">
        <v>647</v>
      </c>
      <c r="C10" s="162"/>
      <c r="D10" s="63" t="s">
        <v>108</v>
      </c>
      <c r="E10" s="63" t="s">
        <v>127</v>
      </c>
      <c r="F10" s="63" t="s">
        <v>664</v>
      </c>
      <c r="G10" s="64" t="s">
        <v>110</v>
      </c>
      <c r="H10" s="11">
        <v>200000</v>
      </c>
      <c r="I10" s="11">
        <v>20000</v>
      </c>
      <c r="J10" s="11">
        <v>20000</v>
      </c>
      <c r="K10" s="35" t="s">
        <v>580</v>
      </c>
      <c r="L10" s="11" t="s">
        <v>111</v>
      </c>
      <c r="M10" s="58" t="s">
        <v>539</v>
      </c>
      <c r="N10" s="11" t="s">
        <v>112</v>
      </c>
      <c r="O10" s="23" t="s">
        <v>493</v>
      </c>
    </row>
    <row r="11" spans="1:204" s="37" customFormat="1" ht="22.5" customHeight="1">
      <c r="A11" s="172">
        <v>4</v>
      </c>
      <c r="B11" s="159" t="s">
        <v>12</v>
      </c>
      <c r="C11" s="159"/>
      <c r="D11" s="159"/>
      <c r="E11" s="159"/>
      <c r="F11" s="159"/>
      <c r="G11" s="159"/>
      <c r="H11" s="25">
        <f>SUM(H12:H13)</f>
        <v>146890</v>
      </c>
      <c r="I11" s="25">
        <f>SUM(I12:I13)</f>
        <v>5000</v>
      </c>
      <c r="J11" s="25">
        <f>SUM(J12:J13)</f>
        <v>58000</v>
      </c>
      <c r="K11" s="25"/>
      <c r="L11" s="23"/>
      <c r="M11" s="23"/>
      <c r="N11" s="23"/>
      <c r="O11" s="154" t="s">
        <v>494</v>
      </c>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c r="ES11" s="36"/>
      <c r="ET11" s="36"/>
      <c r="EU11" s="36"/>
      <c r="EV11" s="36"/>
      <c r="EW11" s="36"/>
      <c r="EX11" s="36"/>
      <c r="EY11" s="36"/>
      <c r="EZ11" s="36"/>
      <c r="FA11" s="36"/>
      <c r="FB11" s="36"/>
      <c r="FC11" s="36"/>
      <c r="FD11" s="36"/>
      <c r="FE11" s="36"/>
      <c r="FF11" s="36"/>
      <c r="FG11" s="36"/>
      <c r="FH11" s="36"/>
      <c r="FI11" s="36"/>
      <c r="FJ11" s="36"/>
      <c r="FK11" s="36"/>
      <c r="FL11" s="36"/>
      <c r="FM11" s="36"/>
      <c r="FN11" s="36"/>
      <c r="FO11" s="36"/>
      <c r="FP11" s="36"/>
      <c r="FQ11" s="36"/>
      <c r="FR11" s="36"/>
      <c r="FS11" s="36"/>
      <c r="FT11" s="36"/>
      <c r="FU11" s="36"/>
      <c r="FV11" s="36"/>
      <c r="FW11" s="36"/>
      <c r="FX11" s="36"/>
      <c r="FY11" s="36"/>
      <c r="FZ11" s="36"/>
      <c r="GA11" s="36"/>
      <c r="GB11" s="36"/>
      <c r="GC11" s="36"/>
      <c r="GD11" s="36"/>
      <c r="GE11" s="36"/>
      <c r="GF11" s="36"/>
      <c r="GG11" s="36"/>
      <c r="GH11" s="36"/>
      <c r="GI11" s="36"/>
      <c r="GJ11" s="36"/>
      <c r="GK11" s="36"/>
      <c r="GL11" s="36"/>
      <c r="GM11" s="36"/>
      <c r="GN11" s="36"/>
      <c r="GO11" s="36"/>
      <c r="GP11" s="36"/>
      <c r="GQ11" s="36"/>
      <c r="GR11" s="36"/>
      <c r="GS11" s="36"/>
      <c r="GT11" s="36"/>
      <c r="GU11" s="36"/>
      <c r="GV11" s="36"/>
    </row>
    <row r="12" spans="1:15" s="30" customFormat="1" ht="53.25" customHeight="1">
      <c r="A12" s="172"/>
      <c r="B12" s="162" t="s">
        <v>634</v>
      </c>
      <c r="C12" s="65" t="s">
        <v>113</v>
      </c>
      <c r="D12" s="172" t="s">
        <v>114</v>
      </c>
      <c r="E12" s="157" t="s">
        <v>14</v>
      </c>
      <c r="F12" s="72" t="s">
        <v>115</v>
      </c>
      <c r="G12" s="65" t="s">
        <v>52</v>
      </c>
      <c r="H12" s="33">
        <v>39800</v>
      </c>
      <c r="I12" s="23">
        <v>5000</v>
      </c>
      <c r="J12" s="23">
        <v>20000</v>
      </c>
      <c r="K12" s="28" t="s">
        <v>389</v>
      </c>
      <c r="L12" s="160" t="s">
        <v>35</v>
      </c>
      <c r="M12" s="160" t="s">
        <v>34</v>
      </c>
      <c r="N12" s="170" t="s">
        <v>119</v>
      </c>
      <c r="O12" s="155"/>
    </row>
    <row r="13" spans="1:15" s="30" customFormat="1" ht="52.5" customHeight="1">
      <c r="A13" s="172"/>
      <c r="B13" s="162"/>
      <c r="C13" s="65" t="s">
        <v>425</v>
      </c>
      <c r="D13" s="172"/>
      <c r="E13" s="173"/>
      <c r="F13" s="72" t="s">
        <v>118</v>
      </c>
      <c r="G13" s="65" t="s">
        <v>426</v>
      </c>
      <c r="H13" s="23">
        <v>107090</v>
      </c>
      <c r="I13" s="23"/>
      <c r="J13" s="23">
        <v>38000</v>
      </c>
      <c r="K13" s="28" t="s">
        <v>388</v>
      </c>
      <c r="L13" s="160"/>
      <c r="M13" s="160"/>
      <c r="N13" s="171"/>
      <c r="O13" s="161"/>
    </row>
    <row r="14" spans="1:15" s="30" customFormat="1" ht="58.5" customHeight="1">
      <c r="A14" s="72">
        <v>5</v>
      </c>
      <c r="B14" s="198" t="s">
        <v>424</v>
      </c>
      <c r="C14" s="199"/>
      <c r="D14" s="72" t="s">
        <v>17</v>
      </c>
      <c r="E14" s="72" t="s">
        <v>14</v>
      </c>
      <c r="F14" s="72" t="s">
        <v>331</v>
      </c>
      <c r="G14" s="65" t="s">
        <v>665</v>
      </c>
      <c r="H14" s="23">
        <v>43232</v>
      </c>
      <c r="I14" s="23">
        <v>25000</v>
      </c>
      <c r="J14" s="23">
        <v>15000</v>
      </c>
      <c r="K14" s="28" t="s">
        <v>390</v>
      </c>
      <c r="L14" s="38" t="s">
        <v>578</v>
      </c>
      <c r="M14" s="38" t="s">
        <v>34</v>
      </c>
      <c r="N14" s="23" t="s">
        <v>121</v>
      </c>
      <c r="O14" s="23" t="s">
        <v>459</v>
      </c>
    </row>
    <row r="15" spans="1:15" s="30" customFormat="1" ht="45" customHeight="1">
      <c r="A15" s="72">
        <v>6</v>
      </c>
      <c r="B15" s="162" t="s">
        <v>160</v>
      </c>
      <c r="C15" s="162"/>
      <c r="D15" s="72" t="s">
        <v>36</v>
      </c>
      <c r="E15" s="72" t="s">
        <v>37</v>
      </c>
      <c r="F15" s="72" t="s">
        <v>564</v>
      </c>
      <c r="G15" s="65" t="s">
        <v>666</v>
      </c>
      <c r="H15" s="23">
        <v>20480</v>
      </c>
      <c r="I15" s="23">
        <v>1000</v>
      </c>
      <c r="J15" s="11">
        <v>15000</v>
      </c>
      <c r="K15" s="43" t="s">
        <v>396</v>
      </c>
      <c r="L15" s="38" t="s">
        <v>35</v>
      </c>
      <c r="M15" s="94" t="s">
        <v>427</v>
      </c>
      <c r="N15" s="23" t="s">
        <v>161</v>
      </c>
      <c r="O15" s="23" t="s">
        <v>459</v>
      </c>
    </row>
    <row r="16" spans="1:15" s="30" customFormat="1" ht="53.25" customHeight="1">
      <c r="A16" s="72">
        <v>7</v>
      </c>
      <c r="B16" s="162" t="s">
        <v>439</v>
      </c>
      <c r="C16" s="162"/>
      <c r="D16" s="72" t="s">
        <v>17</v>
      </c>
      <c r="E16" s="72" t="s">
        <v>14</v>
      </c>
      <c r="F16" s="72" t="s">
        <v>120</v>
      </c>
      <c r="G16" s="65" t="s">
        <v>38</v>
      </c>
      <c r="H16" s="23">
        <v>11997</v>
      </c>
      <c r="I16" s="23">
        <v>6000</v>
      </c>
      <c r="J16" s="23">
        <v>5997</v>
      </c>
      <c r="K16" s="28" t="s">
        <v>122</v>
      </c>
      <c r="L16" s="23" t="s">
        <v>35</v>
      </c>
      <c r="M16" s="23" t="s">
        <v>34</v>
      </c>
      <c r="N16" s="23" t="s">
        <v>121</v>
      </c>
      <c r="O16" s="23"/>
    </row>
    <row r="17" spans="1:15" s="30" customFormat="1" ht="40.5" customHeight="1">
      <c r="A17" s="72">
        <v>8</v>
      </c>
      <c r="B17" s="162" t="s">
        <v>590</v>
      </c>
      <c r="C17" s="162"/>
      <c r="D17" s="72" t="s">
        <v>150</v>
      </c>
      <c r="E17" s="72" t="s">
        <v>14</v>
      </c>
      <c r="F17" s="72" t="s">
        <v>123</v>
      </c>
      <c r="G17" s="65" t="s">
        <v>124</v>
      </c>
      <c r="H17" s="23">
        <v>50000</v>
      </c>
      <c r="I17" s="23">
        <v>3000</v>
      </c>
      <c r="J17" s="23">
        <v>20000</v>
      </c>
      <c r="K17" s="28" t="s">
        <v>391</v>
      </c>
      <c r="L17" s="23" t="s">
        <v>61</v>
      </c>
      <c r="M17" s="23" t="s">
        <v>62</v>
      </c>
      <c r="N17" s="11" t="s">
        <v>125</v>
      </c>
      <c r="O17" s="23" t="s">
        <v>459</v>
      </c>
    </row>
    <row r="18" spans="1:15" s="30" customFormat="1" ht="78.75" customHeight="1">
      <c r="A18" s="72">
        <v>9</v>
      </c>
      <c r="B18" s="202" t="s">
        <v>648</v>
      </c>
      <c r="C18" s="203"/>
      <c r="D18" s="72" t="s">
        <v>126</v>
      </c>
      <c r="E18" s="72" t="s">
        <v>127</v>
      </c>
      <c r="F18" s="72" t="s">
        <v>330</v>
      </c>
      <c r="G18" s="65" t="s">
        <v>104</v>
      </c>
      <c r="H18" s="11">
        <v>6000</v>
      </c>
      <c r="I18" s="23">
        <v>1000</v>
      </c>
      <c r="J18" s="23">
        <v>5000</v>
      </c>
      <c r="K18" s="28" t="s">
        <v>366</v>
      </c>
      <c r="L18" s="11" t="s">
        <v>672</v>
      </c>
      <c r="M18" s="58" t="s">
        <v>539</v>
      </c>
      <c r="N18" s="23" t="s">
        <v>128</v>
      </c>
      <c r="O18" s="23"/>
    </row>
    <row r="19" spans="1:15" s="30" customFormat="1" ht="120">
      <c r="A19" s="72">
        <v>10</v>
      </c>
      <c r="B19" s="162" t="s">
        <v>78</v>
      </c>
      <c r="C19" s="162"/>
      <c r="D19" s="72" t="s">
        <v>79</v>
      </c>
      <c r="E19" s="72" t="s">
        <v>24</v>
      </c>
      <c r="F19" s="72" t="s">
        <v>211</v>
      </c>
      <c r="G19" s="65" t="s">
        <v>402</v>
      </c>
      <c r="H19" s="11">
        <v>45000</v>
      </c>
      <c r="I19" s="11">
        <v>22000</v>
      </c>
      <c r="J19" s="11">
        <v>20000</v>
      </c>
      <c r="K19" s="32" t="s">
        <v>667</v>
      </c>
      <c r="L19" s="23" t="s">
        <v>23</v>
      </c>
      <c r="M19" s="23" t="s">
        <v>212</v>
      </c>
      <c r="N19" s="23" t="s">
        <v>213</v>
      </c>
      <c r="O19" s="23"/>
    </row>
    <row r="20" spans="1:15" s="27" customFormat="1" ht="30.75" customHeight="1">
      <c r="A20" s="179" t="s">
        <v>451</v>
      </c>
      <c r="B20" s="180"/>
      <c r="C20" s="181"/>
      <c r="D20" s="96"/>
      <c r="E20" s="96"/>
      <c r="F20" s="96"/>
      <c r="G20" s="98"/>
      <c r="H20" s="25">
        <f>SUM(H21:H40)-H23-H35</f>
        <v>3348941</v>
      </c>
      <c r="I20" s="25">
        <f>SUM(I21:I40)-I23-I35</f>
        <v>8000</v>
      </c>
      <c r="J20" s="25">
        <f>SUM(J21:J40)-J23-J35</f>
        <v>306100</v>
      </c>
      <c r="K20" s="25"/>
      <c r="L20" s="25"/>
      <c r="M20" s="26"/>
      <c r="N20" s="23"/>
      <c r="O20" s="23"/>
    </row>
    <row r="21" spans="1:204" s="37" customFormat="1" ht="48">
      <c r="A21" s="72">
        <v>1</v>
      </c>
      <c r="B21" s="162" t="s">
        <v>588</v>
      </c>
      <c r="C21" s="162"/>
      <c r="D21" s="72" t="s">
        <v>46</v>
      </c>
      <c r="E21" s="72" t="s">
        <v>14</v>
      </c>
      <c r="F21" s="72" t="s">
        <v>440</v>
      </c>
      <c r="G21" s="65" t="s">
        <v>668</v>
      </c>
      <c r="H21" s="23">
        <v>1566201</v>
      </c>
      <c r="I21" s="39"/>
      <c r="J21" s="23">
        <v>90000</v>
      </c>
      <c r="K21" s="28" t="s">
        <v>380</v>
      </c>
      <c r="L21" s="23" t="s">
        <v>30</v>
      </c>
      <c r="M21" s="23" t="s">
        <v>443</v>
      </c>
      <c r="N21" s="23" t="s">
        <v>129</v>
      </c>
      <c r="O21" s="23" t="s">
        <v>495</v>
      </c>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c r="CD21" s="36"/>
      <c r="CE21" s="36"/>
      <c r="CF21" s="36"/>
      <c r="CG21" s="36"/>
      <c r="CH21" s="36"/>
      <c r="CI21" s="36"/>
      <c r="CJ21" s="36"/>
      <c r="CK21" s="36"/>
      <c r="CL21" s="36"/>
      <c r="CM21" s="36"/>
      <c r="CN21" s="36"/>
      <c r="CO21" s="36"/>
      <c r="CP21" s="36"/>
      <c r="CQ21" s="36"/>
      <c r="CR21" s="36"/>
      <c r="CS21" s="36"/>
      <c r="CT21" s="36"/>
      <c r="CU21" s="36"/>
      <c r="CV21" s="36"/>
      <c r="CW21" s="36"/>
      <c r="CX21" s="36"/>
      <c r="CY21" s="36"/>
      <c r="CZ21" s="36"/>
      <c r="DA21" s="36"/>
      <c r="DB21" s="36"/>
      <c r="DC21" s="36"/>
      <c r="DD21" s="36"/>
      <c r="DE21" s="36"/>
      <c r="DF21" s="36"/>
      <c r="DG21" s="36"/>
      <c r="DH21" s="36"/>
      <c r="DI21" s="36"/>
      <c r="DJ21" s="36"/>
      <c r="DK21" s="36"/>
      <c r="DL21" s="36"/>
      <c r="DM21" s="36"/>
      <c r="DN21" s="36"/>
      <c r="DO21" s="36"/>
      <c r="DP21" s="36"/>
      <c r="DQ21" s="36"/>
      <c r="DR21" s="36"/>
      <c r="DS21" s="36"/>
      <c r="DT21" s="36"/>
      <c r="DU21" s="36"/>
      <c r="DV21" s="36"/>
      <c r="DW21" s="36"/>
      <c r="DX21" s="36"/>
      <c r="DY21" s="36"/>
      <c r="DZ21" s="36"/>
      <c r="EA21" s="36"/>
      <c r="EB21" s="36"/>
      <c r="EC21" s="36"/>
      <c r="ED21" s="36"/>
      <c r="EE21" s="36"/>
      <c r="EF21" s="36"/>
      <c r="EG21" s="36"/>
      <c r="EH21" s="36"/>
      <c r="EI21" s="36"/>
      <c r="EJ21" s="36"/>
      <c r="EK21" s="36"/>
      <c r="EL21" s="36"/>
      <c r="EM21" s="36"/>
      <c r="EN21" s="36"/>
      <c r="EO21" s="36"/>
      <c r="EP21" s="36"/>
      <c r="EQ21" s="36"/>
      <c r="ER21" s="36"/>
      <c r="ES21" s="36"/>
      <c r="ET21" s="36"/>
      <c r="EU21" s="36"/>
      <c r="EV21" s="36"/>
      <c r="EW21" s="36"/>
      <c r="EX21" s="36"/>
      <c r="EY21" s="36"/>
      <c r="EZ21" s="36"/>
      <c r="FA21" s="36"/>
      <c r="FB21" s="36"/>
      <c r="FC21" s="36"/>
      <c r="FD21" s="36"/>
      <c r="FE21" s="36"/>
      <c r="FF21" s="36"/>
      <c r="FG21" s="36"/>
      <c r="FH21" s="36"/>
      <c r="FI21" s="36"/>
      <c r="FJ21" s="36"/>
      <c r="FK21" s="36"/>
      <c r="FL21" s="36"/>
      <c r="FM21" s="36"/>
      <c r="FN21" s="36"/>
      <c r="FO21" s="36"/>
      <c r="FP21" s="36"/>
      <c r="FQ21" s="36"/>
      <c r="FR21" s="36"/>
      <c r="FS21" s="36"/>
      <c r="FT21" s="36"/>
      <c r="FU21" s="36"/>
      <c r="FV21" s="36"/>
      <c r="FW21" s="36"/>
      <c r="FX21" s="36"/>
      <c r="FY21" s="36"/>
      <c r="FZ21" s="36"/>
      <c r="GA21" s="36"/>
      <c r="GB21" s="36"/>
      <c r="GC21" s="36"/>
      <c r="GD21" s="36"/>
      <c r="GE21" s="36"/>
      <c r="GF21" s="36"/>
      <c r="GG21" s="36"/>
      <c r="GH21" s="36"/>
      <c r="GI21" s="36"/>
      <c r="GJ21" s="36"/>
      <c r="GK21" s="36"/>
      <c r="GL21" s="36"/>
      <c r="GM21" s="36"/>
      <c r="GN21" s="36"/>
      <c r="GO21" s="36"/>
      <c r="GP21" s="36"/>
      <c r="GQ21" s="36"/>
      <c r="GR21" s="36"/>
      <c r="GS21" s="36"/>
      <c r="GT21" s="36"/>
      <c r="GU21" s="36"/>
      <c r="GV21" s="36"/>
    </row>
    <row r="22" spans="1:15" s="30" customFormat="1" ht="66" customHeight="1">
      <c r="A22" s="72">
        <v>2</v>
      </c>
      <c r="B22" s="162" t="s">
        <v>507</v>
      </c>
      <c r="C22" s="162"/>
      <c r="D22" s="72" t="s">
        <v>47</v>
      </c>
      <c r="E22" s="72" t="s">
        <v>14</v>
      </c>
      <c r="F22" s="72" t="s">
        <v>130</v>
      </c>
      <c r="G22" s="65" t="s">
        <v>131</v>
      </c>
      <c r="H22" s="31">
        <v>666540</v>
      </c>
      <c r="I22" s="11"/>
      <c r="J22" s="11">
        <v>60000</v>
      </c>
      <c r="K22" s="28" t="s">
        <v>669</v>
      </c>
      <c r="L22" s="23" t="s">
        <v>48</v>
      </c>
      <c r="M22" s="11" t="s">
        <v>132</v>
      </c>
      <c r="N22" s="72" t="s">
        <v>512</v>
      </c>
      <c r="O22" s="23" t="s">
        <v>496</v>
      </c>
    </row>
    <row r="23" spans="1:15" s="30" customFormat="1" ht="24" customHeight="1">
      <c r="A23" s="157">
        <v>3</v>
      </c>
      <c r="B23" s="159" t="s">
        <v>12</v>
      </c>
      <c r="C23" s="159"/>
      <c r="D23" s="159"/>
      <c r="E23" s="159"/>
      <c r="F23" s="159"/>
      <c r="G23" s="159"/>
      <c r="H23" s="25">
        <f>SUM(H24:H29)</f>
        <v>109200</v>
      </c>
      <c r="I23" s="25"/>
      <c r="J23" s="25">
        <f>SUM(J24:J29)</f>
        <v>37100</v>
      </c>
      <c r="K23" s="25"/>
      <c r="L23" s="23"/>
      <c r="M23" s="11"/>
      <c r="N23" s="23"/>
      <c r="O23" s="154" t="s">
        <v>493</v>
      </c>
    </row>
    <row r="24" spans="1:15" s="30" customFormat="1" ht="46.5" customHeight="1">
      <c r="A24" s="158"/>
      <c r="B24" s="184" t="s">
        <v>372</v>
      </c>
      <c r="C24" s="125" t="s">
        <v>599</v>
      </c>
      <c r="D24" s="63" t="s">
        <v>92</v>
      </c>
      <c r="E24" s="167" t="s">
        <v>134</v>
      </c>
      <c r="F24" s="63" t="s">
        <v>140</v>
      </c>
      <c r="G24" s="64" t="s">
        <v>691</v>
      </c>
      <c r="H24" s="31">
        <v>22500</v>
      </c>
      <c r="I24" s="40"/>
      <c r="J24" s="40">
        <v>10000</v>
      </c>
      <c r="K24" s="44" t="s">
        <v>692</v>
      </c>
      <c r="L24" s="11" t="s">
        <v>137</v>
      </c>
      <c r="M24" s="11" t="s">
        <v>544</v>
      </c>
      <c r="N24" s="165" t="s">
        <v>548</v>
      </c>
      <c r="O24" s="155"/>
    </row>
    <row r="25" spans="1:15" s="30" customFormat="1" ht="46.5" customHeight="1">
      <c r="A25" s="158"/>
      <c r="B25" s="185"/>
      <c r="C25" s="125" t="s">
        <v>608</v>
      </c>
      <c r="D25" s="63" t="s">
        <v>693</v>
      </c>
      <c r="E25" s="168"/>
      <c r="F25" s="63" t="s">
        <v>325</v>
      </c>
      <c r="G25" s="64" t="s">
        <v>670</v>
      </c>
      <c r="H25" s="63">
        <v>17200</v>
      </c>
      <c r="I25" s="31"/>
      <c r="J25" s="31">
        <v>5000</v>
      </c>
      <c r="K25" s="44" t="s">
        <v>554</v>
      </c>
      <c r="L25" s="11" t="s">
        <v>137</v>
      </c>
      <c r="M25" s="11" t="s">
        <v>544</v>
      </c>
      <c r="N25" s="165"/>
      <c r="O25" s="155"/>
    </row>
    <row r="26" spans="1:15" s="30" customFormat="1" ht="46.5" customHeight="1">
      <c r="A26" s="158"/>
      <c r="B26" s="185"/>
      <c r="C26" s="124" t="s">
        <v>600</v>
      </c>
      <c r="D26" s="63" t="s">
        <v>46</v>
      </c>
      <c r="E26" s="168"/>
      <c r="F26" s="63" t="s">
        <v>344</v>
      </c>
      <c r="G26" s="64" t="s">
        <v>345</v>
      </c>
      <c r="H26" s="11">
        <v>14500</v>
      </c>
      <c r="I26" s="11"/>
      <c r="J26" s="11">
        <v>9600</v>
      </c>
      <c r="K26" s="32" t="s">
        <v>392</v>
      </c>
      <c r="L26" s="23" t="s">
        <v>16</v>
      </c>
      <c r="M26" s="11" t="s">
        <v>545</v>
      </c>
      <c r="N26" s="165"/>
      <c r="O26" s="155"/>
    </row>
    <row r="27" spans="1:15" s="30" customFormat="1" ht="46.5" customHeight="1">
      <c r="A27" s="158"/>
      <c r="B27" s="185"/>
      <c r="C27" s="124" t="s">
        <v>601</v>
      </c>
      <c r="D27" s="63" t="s">
        <v>13</v>
      </c>
      <c r="E27" s="168"/>
      <c r="F27" s="63" t="s">
        <v>118</v>
      </c>
      <c r="G27" s="64" t="s">
        <v>346</v>
      </c>
      <c r="H27" s="11">
        <v>30000</v>
      </c>
      <c r="I27" s="11"/>
      <c r="J27" s="11">
        <v>5000</v>
      </c>
      <c r="K27" s="32" t="s">
        <v>393</v>
      </c>
      <c r="L27" s="23" t="s">
        <v>16</v>
      </c>
      <c r="M27" s="11" t="s">
        <v>545</v>
      </c>
      <c r="N27" s="165"/>
      <c r="O27" s="155"/>
    </row>
    <row r="28" spans="1:15" s="30" customFormat="1" ht="46.5" customHeight="1">
      <c r="A28" s="158"/>
      <c r="B28" s="185"/>
      <c r="C28" s="124" t="s">
        <v>483</v>
      </c>
      <c r="D28" s="63" t="s">
        <v>13</v>
      </c>
      <c r="E28" s="168"/>
      <c r="F28" s="63" t="s">
        <v>81</v>
      </c>
      <c r="G28" s="64" t="s">
        <v>646</v>
      </c>
      <c r="H28" s="11">
        <v>15000</v>
      </c>
      <c r="I28" s="11"/>
      <c r="J28" s="42">
        <v>5000</v>
      </c>
      <c r="K28" s="44" t="s">
        <v>371</v>
      </c>
      <c r="L28" s="29" t="s">
        <v>373</v>
      </c>
      <c r="M28" s="11" t="s">
        <v>546</v>
      </c>
      <c r="N28" s="165"/>
      <c r="O28" s="155"/>
    </row>
    <row r="29" spans="1:15" s="30" customFormat="1" ht="46.5" customHeight="1">
      <c r="A29" s="173"/>
      <c r="B29" s="186"/>
      <c r="C29" s="124" t="s">
        <v>602</v>
      </c>
      <c r="D29" s="63" t="s">
        <v>348</v>
      </c>
      <c r="E29" s="169"/>
      <c r="F29" s="63" t="s">
        <v>349</v>
      </c>
      <c r="G29" s="64" t="s">
        <v>671</v>
      </c>
      <c r="H29" s="11">
        <v>10000</v>
      </c>
      <c r="I29" s="34"/>
      <c r="J29" s="11">
        <v>2500</v>
      </c>
      <c r="K29" s="32" t="s">
        <v>394</v>
      </c>
      <c r="L29" s="11" t="s">
        <v>347</v>
      </c>
      <c r="M29" s="11" t="s">
        <v>547</v>
      </c>
      <c r="N29" s="165"/>
      <c r="O29" s="161"/>
    </row>
    <row r="30" spans="1:15" s="30" customFormat="1" ht="48" customHeight="1">
      <c r="A30" s="72">
        <v>4</v>
      </c>
      <c r="B30" s="187" t="s">
        <v>351</v>
      </c>
      <c r="C30" s="187"/>
      <c r="D30" s="63" t="s">
        <v>133</v>
      </c>
      <c r="E30" s="63" t="s">
        <v>134</v>
      </c>
      <c r="F30" s="63" t="s">
        <v>146</v>
      </c>
      <c r="G30" s="64" t="s">
        <v>147</v>
      </c>
      <c r="H30" s="11">
        <v>80000</v>
      </c>
      <c r="I30" s="11"/>
      <c r="J30" s="11">
        <v>20000</v>
      </c>
      <c r="K30" s="32" t="s">
        <v>403</v>
      </c>
      <c r="L30" s="11" t="s">
        <v>148</v>
      </c>
      <c r="M30" s="11" t="s">
        <v>149</v>
      </c>
      <c r="N30" s="11" t="s">
        <v>139</v>
      </c>
      <c r="O30" s="23" t="s">
        <v>459</v>
      </c>
    </row>
    <row r="31" spans="1:15" s="30" customFormat="1" ht="42.75" customHeight="1">
      <c r="A31" s="72">
        <v>5</v>
      </c>
      <c r="B31" s="187" t="s">
        <v>339</v>
      </c>
      <c r="C31" s="187"/>
      <c r="D31" s="63" t="s">
        <v>150</v>
      </c>
      <c r="E31" s="63" t="s">
        <v>134</v>
      </c>
      <c r="F31" s="63" t="s">
        <v>135</v>
      </c>
      <c r="G31" s="64" t="s">
        <v>340</v>
      </c>
      <c r="H31" s="42">
        <v>200000</v>
      </c>
      <c r="I31" s="40"/>
      <c r="J31" s="40">
        <v>20000</v>
      </c>
      <c r="K31" s="41" t="s">
        <v>581</v>
      </c>
      <c r="L31" s="42" t="s">
        <v>444</v>
      </c>
      <c r="M31" s="40" t="s">
        <v>151</v>
      </c>
      <c r="N31" s="11" t="s">
        <v>659</v>
      </c>
      <c r="O31" s="23" t="s">
        <v>459</v>
      </c>
    </row>
    <row r="32" spans="1:15" s="30" customFormat="1" ht="42.75" customHeight="1">
      <c r="A32" s="72">
        <v>6</v>
      </c>
      <c r="B32" s="200" t="s">
        <v>532</v>
      </c>
      <c r="C32" s="201"/>
      <c r="D32" s="63" t="s">
        <v>348</v>
      </c>
      <c r="E32" s="63" t="s">
        <v>134</v>
      </c>
      <c r="F32" s="63" t="s">
        <v>374</v>
      </c>
      <c r="G32" s="64" t="s">
        <v>533</v>
      </c>
      <c r="H32" s="77">
        <v>180000</v>
      </c>
      <c r="I32" s="78"/>
      <c r="J32" s="78">
        <v>5000</v>
      </c>
      <c r="K32" s="79" t="s">
        <v>365</v>
      </c>
      <c r="L32" s="42" t="s">
        <v>153</v>
      </c>
      <c r="M32" s="11" t="s">
        <v>535</v>
      </c>
      <c r="N32" s="11" t="s">
        <v>154</v>
      </c>
      <c r="O32" s="23" t="s">
        <v>531</v>
      </c>
    </row>
    <row r="33" spans="1:15" s="30" customFormat="1" ht="42" customHeight="1">
      <c r="A33" s="72">
        <v>7</v>
      </c>
      <c r="B33" s="187" t="s">
        <v>155</v>
      </c>
      <c r="C33" s="187"/>
      <c r="D33" s="63" t="s">
        <v>534</v>
      </c>
      <c r="E33" s="63" t="s">
        <v>134</v>
      </c>
      <c r="F33" s="63" t="s">
        <v>135</v>
      </c>
      <c r="G33" s="64" t="s">
        <v>156</v>
      </c>
      <c r="H33" s="42">
        <v>26000</v>
      </c>
      <c r="I33" s="42"/>
      <c r="J33" s="42">
        <v>5000</v>
      </c>
      <c r="K33" s="41" t="s">
        <v>441</v>
      </c>
      <c r="L33" s="11" t="s">
        <v>157</v>
      </c>
      <c r="M33" s="11" t="s">
        <v>536</v>
      </c>
      <c r="N33" s="11" t="s">
        <v>154</v>
      </c>
      <c r="O33" s="23" t="s">
        <v>459</v>
      </c>
    </row>
    <row r="34" spans="1:15" s="30" customFormat="1" ht="50.25" customHeight="1">
      <c r="A34" s="72">
        <v>8</v>
      </c>
      <c r="B34" s="174" t="s">
        <v>624</v>
      </c>
      <c r="C34" s="174"/>
      <c r="D34" s="72" t="s">
        <v>39</v>
      </c>
      <c r="E34" s="72" t="s">
        <v>14</v>
      </c>
      <c r="F34" s="72" t="s">
        <v>158</v>
      </c>
      <c r="G34" s="65" t="s">
        <v>442</v>
      </c>
      <c r="H34" s="23">
        <v>300000</v>
      </c>
      <c r="I34" s="23"/>
      <c r="J34" s="23">
        <v>10000</v>
      </c>
      <c r="K34" s="28" t="s">
        <v>445</v>
      </c>
      <c r="L34" s="23" t="s">
        <v>59</v>
      </c>
      <c r="M34" s="11" t="s">
        <v>282</v>
      </c>
      <c r="N34" s="11" t="s">
        <v>159</v>
      </c>
      <c r="O34" s="23" t="s">
        <v>459</v>
      </c>
    </row>
    <row r="35" spans="1:15" s="30" customFormat="1" ht="27.75" customHeight="1">
      <c r="A35" s="157">
        <v>9</v>
      </c>
      <c r="B35" s="159" t="s">
        <v>12</v>
      </c>
      <c r="C35" s="159"/>
      <c r="D35" s="159"/>
      <c r="E35" s="159"/>
      <c r="F35" s="159"/>
      <c r="G35" s="159"/>
      <c r="H35" s="25">
        <f>SUM(H36:H37)</f>
        <v>36000</v>
      </c>
      <c r="I35" s="25">
        <f>SUM(I36:I37)</f>
        <v>8000</v>
      </c>
      <c r="J35" s="25">
        <f>SUM(J36:J37)</f>
        <v>9000</v>
      </c>
      <c r="K35" s="28"/>
      <c r="L35" s="23"/>
      <c r="M35" s="11"/>
      <c r="N35" s="11"/>
      <c r="O35" s="23"/>
    </row>
    <row r="36" spans="1:15" s="30" customFormat="1" ht="48">
      <c r="A36" s="158"/>
      <c r="B36" s="157" t="s">
        <v>503</v>
      </c>
      <c r="C36" s="95" t="s">
        <v>583</v>
      </c>
      <c r="D36" s="72" t="s">
        <v>202</v>
      </c>
      <c r="E36" s="72" t="s">
        <v>134</v>
      </c>
      <c r="F36" s="72" t="s">
        <v>565</v>
      </c>
      <c r="G36" s="65" t="s">
        <v>504</v>
      </c>
      <c r="H36" s="23">
        <v>12000</v>
      </c>
      <c r="I36" s="23">
        <v>8000</v>
      </c>
      <c r="J36" s="23">
        <v>4000</v>
      </c>
      <c r="K36" s="28" t="s">
        <v>122</v>
      </c>
      <c r="L36" s="23" t="s">
        <v>502</v>
      </c>
      <c r="M36" s="170" t="s">
        <v>132</v>
      </c>
      <c r="N36" s="170" t="s">
        <v>505</v>
      </c>
      <c r="O36" s="23"/>
    </row>
    <row r="37" spans="1:15" s="30" customFormat="1" ht="53.25" customHeight="1">
      <c r="A37" s="158"/>
      <c r="B37" s="158"/>
      <c r="C37" s="95" t="s">
        <v>635</v>
      </c>
      <c r="D37" s="72" t="s">
        <v>17</v>
      </c>
      <c r="E37" s="72" t="s">
        <v>14</v>
      </c>
      <c r="F37" s="72" t="s">
        <v>332</v>
      </c>
      <c r="G37" s="65" t="s">
        <v>53</v>
      </c>
      <c r="H37" s="23">
        <v>24000</v>
      </c>
      <c r="I37" s="23"/>
      <c r="J37" s="23">
        <v>5000</v>
      </c>
      <c r="K37" s="34" t="s">
        <v>162</v>
      </c>
      <c r="L37" s="23" t="s">
        <v>54</v>
      </c>
      <c r="M37" s="171"/>
      <c r="N37" s="171"/>
      <c r="O37" s="23" t="s">
        <v>459</v>
      </c>
    </row>
    <row r="38" spans="1:15" s="30" customFormat="1" ht="65.25" customHeight="1">
      <c r="A38" s="72">
        <v>10</v>
      </c>
      <c r="B38" s="174" t="s">
        <v>613</v>
      </c>
      <c r="C38" s="174"/>
      <c r="D38" s="72" t="s">
        <v>39</v>
      </c>
      <c r="E38" s="72" t="s">
        <v>14</v>
      </c>
      <c r="F38" s="72" t="s">
        <v>158</v>
      </c>
      <c r="G38" s="65" t="s">
        <v>446</v>
      </c>
      <c r="H38" s="23">
        <v>60000</v>
      </c>
      <c r="I38" s="23"/>
      <c r="J38" s="23">
        <v>5000</v>
      </c>
      <c r="K38" s="28" t="s">
        <v>447</v>
      </c>
      <c r="L38" s="11" t="s">
        <v>672</v>
      </c>
      <c r="M38" s="11" t="s">
        <v>199</v>
      </c>
      <c r="N38" s="11" t="s">
        <v>142</v>
      </c>
      <c r="O38" s="23" t="s">
        <v>459</v>
      </c>
    </row>
    <row r="39" spans="1:15" s="30" customFormat="1" ht="42.75" customHeight="1">
      <c r="A39" s="72">
        <v>11</v>
      </c>
      <c r="B39" s="162" t="s">
        <v>482</v>
      </c>
      <c r="C39" s="162"/>
      <c r="D39" s="72" t="s">
        <v>76</v>
      </c>
      <c r="E39" s="72" t="s">
        <v>14</v>
      </c>
      <c r="F39" s="72" t="s">
        <v>325</v>
      </c>
      <c r="G39" s="65" t="s">
        <v>360</v>
      </c>
      <c r="H39" s="23">
        <v>75000</v>
      </c>
      <c r="I39" s="23"/>
      <c r="J39" s="23">
        <v>40000</v>
      </c>
      <c r="K39" s="28" t="s">
        <v>448</v>
      </c>
      <c r="L39" s="23" t="s">
        <v>16</v>
      </c>
      <c r="M39" s="23" t="s">
        <v>44</v>
      </c>
      <c r="N39" s="23" t="s">
        <v>125</v>
      </c>
      <c r="O39" s="23" t="s">
        <v>459</v>
      </c>
    </row>
    <row r="40" spans="1:15" s="30" customFormat="1" ht="119.25" customHeight="1">
      <c r="A40" s="72">
        <v>12</v>
      </c>
      <c r="B40" s="162" t="s">
        <v>94</v>
      </c>
      <c r="C40" s="162"/>
      <c r="D40" s="72" t="s">
        <v>150</v>
      </c>
      <c r="E40" s="72" t="s">
        <v>350</v>
      </c>
      <c r="F40" s="72" t="s">
        <v>164</v>
      </c>
      <c r="G40" s="65" t="s">
        <v>165</v>
      </c>
      <c r="H40" s="23">
        <v>50000</v>
      </c>
      <c r="I40" s="23"/>
      <c r="J40" s="23">
        <v>5000</v>
      </c>
      <c r="K40" s="28" t="s">
        <v>397</v>
      </c>
      <c r="L40" s="11" t="s">
        <v>672</v>
      </c>
      <c r="M40" s="23" t="s">
        <v>537</v>
      </c>
      <c r="N40" s="23" t="s">
        <v>167</v>
      </c>
      <c r="O40" s="23" t="s">
        <v>459</v>
      </c>
    </row>
    <row r="41" spans="1:15" s="27" customFormat="1" ht="30.75" customHeight="1">
      <c r="A41" s="179" t="s">
        <v>573</v>
      </c>
      <c r="B41" s="180"/>
      <c r="C41" s="181"/>
      <c r="D41" s="96"/>
      <c r="E41" s="96"/>
      <c r="F41" s="96"/>
      <c r="G41" s="98"/>
      <c r="H41" s="25">
        <f>H42+H75+H125</f>
        <v>2908863</v>
      </c>
      <c r="I41" s="25">
        <f>I42+I75+I125</f>
        <v>313773</v>
      </c>
      <c r="J41" s="25">
        <f>J42+J75+J125</f>
        <v>541985</v>
      </c>
      <c r="K41" s="25"/>
      <c r="L41" s="25"/>
      <c r="M41" s="26"/>
      <c r="N41" s="23"/>
      <c r="O41" s="23"/>
    </row>
    <row r="42" spans="1:15" s="27" customFormat="1" ht="30.75" customHeight="1">
      <c r="A42" s="179" t="s">
        <v>457</v>
      </c>
      <c r="B42" s="180"/>
      <c r="C42" s="181"/>
      <c r="D42" s="96"/>
      <c r="E42" s="96"/>
      <c r="F42" s="96"/>
      <c r="G42" s="98"/>
      <c r="H42" s="25">
        <f>SUM(H43:H74)-H50-H59-H66-H71</f>
        <v>763920</v>
      </c>
      <c r="I42" s="25">
        <f>SUM(I43:I74)-I50-I59-I66-I71</f>
        <v>310993</v>
      </c>
      <c r="J42" s="25">
        <f>SUM(J43:J74)-J50-J59-J66-J71</f>
        <v>330250</v>
      </c>
      <c r="K42" s="25"/>
      <c r="L42" s="25"/>
      <c r="M42" s="26"/>
      <c r="N42" s="23"/>
      <c r="O42" s="23"/>
    </row>
    <row r="43" spans="1:15" s="30" customFormat="1" ht="32.25" customHeight="1">
      <c r="A43" s="72">
        <v>1</v>
      </c>
      <c r="B43" s="162" t="s">
        <v>22</v>
      </c>
      <c r="C43" s="162"/>
      <c r="D43" s="72" t="s">
        <v>23</v>
      </c>
      <c r="E43" s="72" t="s">
        <v>168</v>
      </c>
      <c r="F43" s="72" t="s">
        <v>25</v>
      </c>
      <c r="G43" s="65" t="s">
        <v>169</v>
      </c>
      <c r="H43" s="23">
        <v>95000</v>
      </c>
      <c r="I43" s="23">
        <v>50200</v>
      </c>
      <c r="J43" s="23">
        <f>H43-I43</f>
        <v>44800</v>
      </c>
      <c r="K43" s="28" t="s">
        <v>170</v>
      </c>
      <c r="L43" s="23" t="s">
        <v>16</v>
      </c>
      <c r="M43" s="23" t="s">
        <v>21</v>
      </c>
      <c r="N43" s="23" t="s">
        <v>26</v>
      </c>
      <c r="O43" s="23" t="s">
        <v>459</v>
      </c>
    </row>
    <row r="44" spans="1:15" s="30" customFormat="1" ht="48" customHeight="1">
      <c r="A44" s="72">
        <v>2</v>
      </c>
      <c r="B44" s="198" t="s">
        <v>481</v>
      </c>
      <c r="C44" s="199"/>
      <c r="D44" s="72" t="s">
        <v>202</v>
      </c>
      <c r="E44" s="72" t="s">
        <v>168</v>
      </c>
      <c r="F44" s="72" t="s">
        <v>287</v>
      </c>
      <c r="G44" s="65" t="s">
        <v>449</v>
      </c>
      <c r="H44" s="23">
        <v>29600</v>
      </c>
      <c r="I44" s="23">
        <v>11000</v>
      </c>
      <c r="J44" s="23">
        <v>18600</v>
      </c>
      <c r="K44" s="28" t="s">
        <v>122</v>
      </c>
      <c r="L44" s="23" t="s">
        <v>16</v>
      </c>
      <c r="M44" s="23" t="s">
        <v>21</v>
      </c>
      <c r="N44" s="23" t="s">
        <v>26</v>
      </c>
      <c r="O44" s="23" t="s">
        <v>459</v>
      </c>
    </row>
    <row r="45" spans="1:15" s="30" customFormat="1" ht="95.25" customHeight="1">
      <c r="A45" s="72">
        <v>3</v>
      </c>
      <c r="B45" s="177" t="s">
        <v>480</v>
      </c>
      <c r="C45" s="178"/>
      <c r="D45" s="72" t="s">
        <v>23</v>
      </c>
      <c r="E45" s="72" t="s">
        <v>221</v>
      </c>
      <c r="F45" s="63" t="s">
        <v>398</v>
      </c>
      <c r="G45" s="100" t="s">
        <v>297</v>
      </c>
      <c r="H45" s="11">
        <v>30700</v>
      </c>
      <c r="I45" s="11">
        <v>6000</v>
      </c>
      <c r="J45" s="11">
        <v>18000</v>
      </c>
      <c r="K45" s="45" t="s">
        <v>399</v>
      </c>
      <c r="L45" s="23" t="s">
        <v>251</v>
      </c>
      <c r="M45" s="11" t="s">
        <v>224</v>
      </c>
      <c r="N45" s="11" t="s">
        <v>225</v>
      </c>
      <c r="O45" s="23"/>
    </row>
    <row r="46" spans="1:15" s="30" customFormat="1" ht="30" customHeight="1">
      <c r="A46" s="72">
        <v>4</v>
      </c>
      <c r="B46" s="162" t="s">
        <v>51</v>
      </c>
      <c r="C46" s="162"/>
      <c r="D46" s="72" t="s">
        <v>17</v>
      </c>
      <c r="E46" s="72" t="s">
        <v>14</v>
      </c>
      <c r="F46" s="72" t="s">
        <v>123</v>
      </c>
      <c r="G46" s="65" t="s">
        <v>172</v>
      </c>
      <c r="H46" s="23">
        <v>27000</v>
      </c>
      <c r="I46" s="23">
        <v>2000</v>
      </c>
      <c r="J46" s="23">
        <v>16000</v>
      </c>
      <c r="K46" s="28" t="s">
        <v>400</v>
      </c>
      <c r="L46" s="23" t="s">
        <v>16</v>
      </c>
      <c r="M46" s="23" t="s">
        <v>21</v>
      </c>
      <c r="N46" s="23" t="s">
        <v>26</v>
      </c>
      <c r="O46" s="23" t="s">
        <v>459</v>
      </c>
    </row>
    <row r="47" spans="1:15" s="30" customFormat="1" ht="79.5" customHeight="1">
      <c r="A47" s="72">
        <v>5</v>
      </c>
      <c r="B47" s="174" t="s">
        <v>479</v>
      </c>
      <c r="C47" s="174"/>
      <c r="D47" s="72" t="s">
        <v>17</v>
      </c>
      <c r="E47" s="72" t="s">
        <v>14</v>
      </c>
      <c r="F47" s="72" t="s">
        <v>173</v>
      </c>
      <c r="G47" s="65" t="s">
        <v>42</v>
      </c>
      <c r="H47" s="23">
        <v>50000</v>
      </c>
      <c r="I47" s="23">
        <v>15000</v>
      </c>
      <c r="J47" s="23">
        <v>20000</v>
      </c>
      <c r="K47" s="28" t="s">
        <v>368</v>
      </c>
      <c r="L47" s="23" t="s">
        <v>43</v>
      </c>
      <c r="M47" s="23" t="s">
        <v>283</v>
      </c>
      <c r="N47" s="23" t="s">
        <v>152</v>
      </c>
      <c r="O47" s="23" t="s">
        <v>459</v>
      </c>
    </row>
    <row r="48" spans="1:15" s="30" customFormat="1" ht="33.75" customHeight="1">
      <c r="A48" s="72">
        <v>6</v>
      </c>
      <c r="B48" s="174" t="s">
        <v>625</v>
      </c>
      <c r="C48" s="174"/>
      <c r="D48" s="72" t="s">
        <v>39</v>
      </c>
      <c r="E48" s="72" t="s">
        <v>14</v>
      </c>
      <c r="F48" s="72" t="s">
        <v>123</v>
      </c>
      <c r="G48" s="65" t="s">
        <v>56</v>
      </c>
      <c r="H48" s="23">
        <v>45000</v>
      </c>
      <c r="I48" s="23">
        <v>2000</v>
      </c>
      <c r="J48" s="23">
        <v>20000</v>
      </c>
      <c r="K48" s="28" t="s">
        <v>341</v>
      </c>
      <c r="L48" s="23" t="s">
        <v>57</v>
      </c>
      <c r="M48" s="23" t="s">
        <v>283</v>
      </c>
      <c r="N48" s="23" t="s">
        <v>174</v>
      </c>
      <c r="O48" s="23" t="s">
        <v>459</v>
      </c>
    </row>
    <row r="49" spans="1:15" s="30" customFormat="1" ht="54" customHeight="1">
      <c r="A49" s="72">
        <v>7</v>
      </c>
      <c r="B49" s="174" t="s">
        <v>338</v>
      </c>
      <c r="C49" s="174"/>
      <c r="D49" s="72" t="s">
        <v>39</v>
      </c>
      <c r="E49" s="72" t="s">
        <v>14</v>
      </c>
      <c r="F49" s="72" t="s">
        <v>333</v>
      </c>
      <c r="G49" s="65" t="s">
        <v>176</v>
      </c>
      <c r="H49" s="23">
        <v>45000</v>
      </c>
      <c r="I49" s="23">
        <v>10000</v>
      </c>
      <c r="J49" s="23">
        <v>20000</v>
      </c>
      <c r="K49" s="28" t="s">
        <v>367</v>
      </c>
      <c r="L49" s="23" t="s">
        <v>58</v>
      </c>
      <c r="M49" s="23" t="s">
        <v>283</v>
      </c>
      <c r="N49" s="23" t="s">
        <v>177</v>
      </c>
      <c r="O49" s="23" t="s">
        <v>459</v>
      </c>
    </row>
    <row r="50" spans="1:15" s="30" customFormat="1" ht="21" customHeight="1">
      <c r="A50" s="172">
        <v>8</v>
      </c>
      <c r="B50" s="159" t="s">
        <v>12</v>
      </c>
      <c r="C50" s="159"/>
      <c r="D50" s="159"/>
      <c r="E50" s="159"/>
      <c r="F50" s="159"/>
      <c r="G50" s="159"/>
      <c r="H50" s="19">
        <f>SUM(H51:H52)</f>
        <v>35800</v>
      </c>
      <c r="I50" s="19">
        <f>SUM(I51:I52)</f>
        <v>14000</v>
      </c>
      <c r="J50" s="19">
        <f>SUM(J51:J52)</f>
        <v>10000</v>
      </c>
      <c r="K50" s="19"/>
      <c r="L50" s="23"/>
      <c r="M50" s="23"/>
      <c r="N50" s="23"/>
      <c r="O50" s="154" t="s">
        <v>459</v>
      </c>
    </row>
    <row r="51" spans="1:15" s="30" customFormat="1" ht="52.5" customHeight="1">
      <c r="A51" s="172"/>
      <c r="B51" s="162" t="s">
        <v>626</v>
      </c>
      <c r="C51" s="123" t="s">
        <v>478</v>
      </c>
      <c r="D51" s="72" t="s">
        <v>150</v>
      </c>
      <c r="E51" s="72" t="s">
        <v>14</v>
      </c>
      <c r="F51" s="72" t="s">
        <v>685</v>
      </c>
      <c r="G51" s="65" t="s">
        <v>686</v>
      </c>
      <c r="H51" s="23">
        <v>28800</v>
      </c>
      <c r="I51" s="23">
        <v>14000</v>
      </c>
      <c r="J51" s="23">
        <v>8000</v>
      </c>
      <c r="K51" s="65" t="s">
        <v>497</v>
      </c>
      <c r="L51" s="23" t="s">
        <v>178</v>
      </c>
      <c r="M51" s="170" t="s">
        <v>179</v>
      </c>
      <c r="N51" s="165" t="s">
        <v>180</v>
      </c>
      <c r="O51" s="155"/>
    </row>
    <row r="52" spans="1:15" s="30" customFormat="1" ht="36.75" customHeight="1">
      <c r="A52" s="172"/>
      <c r="B52" s="162"/>
      <c r="C52" s="123" t="s">
        <v>687</v>
      </c>
      <c r="D52" s="72" t="s">
        <v>150</v>
      </c>
      <c r="E52" s="72" t="s">
        <v>14</v>
      </c>
      <c r="F52" s="72" t="s">
        <v>181</v>
      </c>
      <c r="G52" s="65" t="s">
        <v>689</v>
      </c>
      <c r="H52" s="23">
        <v>7000</v>
      </c>
      <c r="I52" s="23"/>
      <c r="J52" s="23">
        <v>2000</v>
      </c>
      <c r="K52" s="28" t="s">
        <v>690</v>
      </c>
      <c r="L52" s="23" t="s">
        <v>688</v>
      </c>
      <c r="M52" s="171"/>
      <c r="N52" s="165"/>
      <c r="O52" s="45"/>
    </row>
    <row r="53" spans="1:15" s="30" customFormat="1" ht="42.75" customHeight="1">
      <c r="A53" s="72">
        <v>9</v>
      </c>
      <c r="B53" s="174" t="s">
        <v>639</v>
      </c>
      <c r="C53" s="174"/>
      <c r="D53" s="72" t="s">
        <v>17</v>
      </c>
      <c r="E53" s="72" t="s">
        <v>14</v>
      </c>
      <c r="F53" s="72" t="s">
        <v>120</v>
      </c>
      <c r="G53" s="65" t="s">
        <v>182</v>
      </c>
      <c r="H53" s="42">
        <v>77700</v>
      </c>
      <c r="I53" s="42">
        <v>37700</v>
      </c>
      <c r="J53" s="42">
        <v>40000</v>
      </c>
      <c r="K53" s="46" t="s">
        <v>122</v>
      </c>
      <c r="L53" s="23" t="s">
        <v>40</v>
      </c>
      <c r="M53" s="11" t="s">
        <v>183</v>
      </c>
      <c r="N53" s="11" t="s">
        <v>184</v>
      </c>
      <c r="O53" s="23" t="s">
        <v>459</v>
      </c>
    </row>
    <row r="54" spans="1:15" s="30" customFormat="1" ht="63" customHeight="1">
      <c r="A54" s="72">
        <v>10</v>
      </c>
      <c r="B54" s="174" t="s">
        <v>591</v>
      </c>
      <c r="C54" s="174"/>
      <c r="D54" s="72" t="s">
        <v>39</v>
      </c>
      <c r="E54" s="72" t="s">
        <v>498</v>
      </c>
      <c r="F54" s="72" t="s">
        <v>175</v>
      </c>
      <c r="G54" s="65" t="s">
        <v>185</v>
      </c>
      <c r="H54" s="23">
        <v>21000</v>
      </c>
      <c r="I54" s="23">
        <v>10000</v>
      </c>
      <c r="J54" s="23">
        <v>11000</v>
      </c>
      <c r="K54" s="46" t="s">
        <v>122</v>
      </c>
      <c r="L54" s="23" t="s">
        <v>60</v>
      </c>
      <c r="M54" s="23" t="s">
        <v>701</v>
      </c>
      <c r="N54" s="11" t="s">
        <v>186</v>
      </c>
      <c r="O54" s="23" t="s">
        <v>459</v>
      </c>
    </row>
    <row r="55" spans="1:15" s="30" customFormat="1" ht="35.25" customHeight="1">
      <c r="A55" s="72">
        <v>11</v>
      </c>
      <c r="B55" s="162" t="s">
        <v>476</v>
      </c>
      <c r="C55" s="162"/>
      <c r="D55" s="101" t="s">
        <v>23</v>
      </c>
      <c r="E55" s="63" t="s">
        <v>187</v>
      </c>
      <c r="F55" s="63" t="s">
        <v>330</v>
      </c>
      <c r="G55" s="102" t="s">
        <v>673</v>
      </c>
      <c r="H55" s="42">
        <v>20600</v>
      </c>
      <c r="I55" s="31">
        <v>8600</v>
      </c>
      <c r="J55" s="42">
        <v>12000</v>
      </c>
      <c r="K55" s="46" t="s">
        <v>122</v>
      </c>
      <c r="L55" s="29" t="s">
        <v>373</v>
      </c>
      <c r="M55" s="11" t="s">
        <v>700</v>
      </c>
      <c r="N55" s="11" t="s">
        <v>188</v>
      </c>
      <c r="O55" s="23" t="s">
        <v>459</v>
      </c>
    </row>
    <row r="56" spans="1:15" s="30" customFormat="1" ht="43.5" customHeight="1">
      <c r="A56" s="72">
        <v>12</v>
      </c>
      <c r="B56" s="209" t="s">
        <v>477</v>
      </c>
      <c r="C56" s="209"/>
      <c r="D56" s="101" t="s">
        <v>50</v>
      </c>
      <c r="E56" s="63" t="s">
        <v>189</v>
      </c>
      <c r="F56" s="63" t="s">
        <v>330</v>
      </c>
      <c r="G56" s="102" t="s">
        <v>674</v>
      </c>
      <c r="H56" s="42">
        <v>14300</v>
      </c>
      <c r="I56" s="31">
        <v>6000</v>
      </c>
      <c r="J56" s="42">
        <v>8300</v>
      </c>
      <c r="K56" s="46" t="s">
        <v>122</v>
      </c>
      <c r="L56" s="29" t="s">
        <v>45</v>
      </c>
      <c r="M56" s="11" t="s">
        <v>700</v>
      </c>
      <c r="N56" s="11" t="s">
        <v>654</v>
      </c>
      <c r="O56" s="23" t="s">
        <v>459</v>
      </c>
    </row>
    <row r="57" spans="1:15" s="30" customFormat="1" ht="42" customHeight="1">
      <c r="A57" s="72">
        <v>13</v>
      </c>
      <c r="B57" s="162" t="s">
        <v>618</v>
      </c>
      <c r="C57" s="162"/>
      <c r="D57" s="72" t="s">
        <v>190</v>
      </c>
      <c r="E57" s="72" t="s">
        <v>144</v>
      </c>
      <c r="F57" s="72" t="s">
        <v>173</v>
      </c>
      <c r="G57" s="65" t="s">
        <v>376</v>
      </c>
      <c r="H57" s="47">
        <v>19000</v>
      </c>
      <c r="I57" s="47">
        <v>8000</v>
      </c>
      <c r="J57" s="47">
        <v>7000</v>
      </c>
      <c r="K57" s="28" t="s">
        <v>342</v>
      </c>
      <c r="L57" s="29" t="s">
        <v>45</v>
      </c>
      <c r="M57" s="11" t="s">
        <v>700</v>
      </c>
      <c r="N57" s="11" t="s">
        <v>125</v>
      </c>
      <c r="O57" s="23" t="s">
        <v>459</v>
      </c>
    </row>
    <row r="58" spans="1:15" s="49" customFormat="1" ht="57" customHeight="1">
      <c r="A58" s="72">
        <v>14</v>
      </c>
      <c r="B58" s="162" t="s">
        <v>636</v>
      </c>
      <c r="C58" s="162"/>
      <c r="D58" s="72" t="s">
        <v>17</v>
      </c>
      <c r="E58" s="72" t="s">
        <v>14</v>
      </c>
      <c r="F58" s="72" t="s">
        <v>191</v>
      </c>
      <c r="G58" s="65" t="s">
        <v>18</v>
      </c>
      <c r="H58" s="33">
        <v>60000</v>
      </c>
      <c r="I58" s="33">
        <v>48000</v>
      </c>
      <c r="J58" s="33">
        <v>12000</v>
      </c>
      <c r="K58" s="48" t="s">
        <v>19</v>
      </c>
      <c r="L58" s="29" t="s">
        <v>20</v>
      </c>
      <c r="M58" s="23" t="s">
        <v>702</v>
      </c>
      <c r="N58" s="11" t="s">
        <v>553</v>
      </c>
      <c r="O58" s="23" t="s">
        <v>459</v>
      </c>
    </row>
    <row r="59" spans="1:15" s="18" customFormat="1" ht="22.5" customHeight="1">
      <c r="A59" s="157">
        <v>15</v>
      </c>
      <c r="B59" s="159" t="s">
        <v>12</v>
      </c>
      <c r="C59" s="159"/>
      <c r="D59" s="159"/>
      <c r="E59" s="159"/>
      <c r="F59" s="159"/>
      <c r="G59" s="159"/>
      <c r="H59" s="25">
        <f>SUM(H60:H63)</f>
        <v>14050</v>
      </c>
      <c r="I59" s="25">
        <f>SUM(I60:I63)</f>
        <v>2960</v>
      </c>
      <c r="J59" s="25">
        <f>SUM(J60:J63)</f>
        <v>6300</v>
      </c>
      <c r="K59" s="25"/>
      <c r="L59" s="23"/>
      <c r="M59" s="23"/>
      <c r="N59" s="23"/>
      <c r="O59" s="154"/>
    </row>
    <row r="60" spans="1:15" s="18" customFormat="1" ht="42.75" customHeight="1">
      <c r="A60" s="158"/>
      <c r="B60" s="184" t="s">
        <v>452</v>
      </c>
      <c r="C60" s="123" t="s">
        <v>192</v>
      </c>
      <c r="D60" s="58" t="s">
        <v>150</v>
      </c>
      <c r="E60" s="58" t="s">
        <v>134</v>
      </c>
      <c r="F60" s="58" t="s">
        <v>175</v>
      </c>
      <c r="G60" s="59" t="s">
        <v>377</v>
      </c>
      <c r="H60" s="75">
        <v>2000</v>
      </c>
      <c r="I60" s="75">
        <v>100</v>
      </c>
      <c r="J60" s="75">
        <v>1900</v>
      </c>
      <c r="K60" s="76" t="s">
        <v>122</v>
      </c>
      <c r="L60" s="80" t="s">
        <v>672</v>
      </c>
      <c r="M60" s="167" t="s">
        <v>77</v>
      </c>
      <c r="N60" s="166" t="s">
        <v>538</v>
      </c>
      <c r="O60" s="155"/>
    </row>
    <row r="61" spans="1:15" s="18" customFormat="1" ht="39.75" customHeight="1">
      <c r="A61" s="158"/>
      <c r="B61" s="185"/>
      <c r="C61" s="128" t="s">
        <v>614</v>
      </c>
      <c r="D61" s="72" t="s">
        <v>190</v>
      </c>
      <c r="E61" s="72" t="s">
        <v>144</v>
      </c>
      <c r="F61" s="72" t="s">
        <v>193</v>
      </c>
      <c r="G61" s="65" t="s">
        <v>194</v>
      </c>
      <c r="H61" s="33">
        <v>3000</v>
      </c>
      <c r="I61" s="33">
        <v>1000</v>
      </c>
      <c r="J61" s="33">
        <v>2000</v>
      </c>
      <c r="K61" s="48" t="s">
        <v>122</v>
      </c>
      <c r="L61" s="11" t="s">
        <v>195</v>
      </c>
      <c r="M61" s="168"/>
      <c r="N61" s="166"/>
      <c r="O61" s="155"/>
    </row>
    <row r="62" spans="1:15" s="18" customFormat="1" ht="32.25" customHeight="1">
      <c r="A62" s="158"/>
      <c r="B62" s="185"/>
      <c r="C62" s="128" t="s">
        <v>615</v>
      </c>
      <c r="D62" s="63" t="s">
        <v>190</v>
      </c>
      <c r="E62" s="63" t="s">
        <v>144</v>
      </c>
      <c r="F62" s="63" t="s">
        <v>453</v>
      </c>
      <c r="G62" s="64" t="s">
        <v>91</v>
      </c>
      <c r="H62" s="33">
        <v>5000</v>
      </c>
      <c r="I62" s="33"/>
      <c r="J62" s="33">
        <v>1000</v>
      </c>
      <c r="K62" s="48" t="s">
        <v>401</v>
      </c>
      <c r="L62" s="11" t="s">
        <v>201</v>
      </c>
      <c r="M62" s="169"/>
      <c r="N62" s="166"/>
      <c r="O62" s="161"/>
    </row>
    <row r="63" spans="1:15" s="18" customFormat="1" ht="62.25" customHeight="1">
      <c r="A63" s="158"/>
      <c r="B63" s="185"/>
      <c r="C63" s="128" t="s">
        <v>616</v>
      </c>
      <c r="D63" s="72" t="s">
        <v>126</v>
      </c>
      <c r="E63" s="72" t="s">
        <v>144</v>
      </c>
      <c r="F63" s="72" t="s">
        <v>196</v>
      </c>
      <c r="G63" s="65" t="s">
        <v>197</v>
      </c>
      <c r="H63" s="33">
        <v>4050</v>
      </c>
      <c r="I63" s="33">
        <v>1860</v>
      </c>
      <c r="J63" s="33">
        <v>1400</v>
      </c>
      <c r="K63" s="48" t="s">
        <v>378</v>
      </c>
      <c r="L63" s="29" t="s">
        <v>198</v>
      </c>
      <c r="M63" s="40" t="s">
        <v>199</v>
      </c>
      <c r="N63" s="11" t="s">
        <v>200</v>
      </c>
      <c r="O63" s="23"/>
    </row>
    <row r="64" spans="1:15" s="30" customFormat="1" ht="32.25" customHeight="1">
      <c r="A64" s="72">
        <v>16</v>
      </c>
      <c r="B64" s="182" t="s">
        <v>640</v>
      </c>
      <c r="C64" s="183"/>
      <c r="D64" s="72" t="s">
        <v>202</v>
      </c>
      <c r="E64" s="72" t="s">
        <v>144</v>
      </c>
      <c r="F64" s="72" t="s">
        <v>203</v>
      </c>
      <c r="G64" s="65" t="s">
        <v>575</v>
      </c>
      <c r="H64" s="23">
        <v>40248</v>
      </c>
      <c r="I64" s="23">
        <v>38000</v>
      </c>
      <c r="J64" s="23">
        <f>H64-I64</f>
        <v>2248</v>
      </c>
      <c r="K64" s="28" t="s">
        <v>122</v>
      </c>
      <c r="L64" s="23" t="s">
        <v>99</v>
      </c>
      <c r="M64" s="29" t="s">
        <v>100</v>
      </c>
      <c r="N64" s="23" t="s">
        <v>125</v>
      </c>
      <c r="O64" s="23"/>
    </row>
    <row r="65" spans="1:15" s="30" customFormat="1" ht="84">
      <c r="A65" s="72">
        <v>17</v>
      </c>
      <c r="B65" s="174" t="s">
        <v>205</v>
      </c>
      <c r="C65" s="174"/>
      <c r="D65" s="72" t="s">
        <v>23</v>
      </c>
      <c r="E65" s="72" t="s">
        <v>14</v>
      </c>
      <c r="F65" s="72" t="s">
        <v>123</v>
      </c>
      <c r="G65" s="65" t="s">
        <v>206</v>
      </c>
      <c r="H65" s="11">
        <v>22620</v>
      </c>
      <c r="I65" s="11">
        <v>3000</v>
      </c>
      <c r="J65" s="11">
        <v>14000</v>
      </c>
      <c r="K65" s="28" t="s">
        <v>454</v>
      </c>
      <c r="L65" s="23" t="s">
        <v>73</v>
      </c>
      <c r="M65" s="23" t="s">
        <v>69</v>
      </c>
      <c r="N65" s="11" t="s">
        <v>125</v>
      </c>
      <c r="O65" s="23"/>
    </row>
    <row r="66" spans="1:15" ht="27.75" customHeight="1">
      <c r="A66" s="172">
        <v>18</v>
      </c>
      <c r="B66" s="159" t="s">
        <v>12</v>
      </c>
      <c r="C66" s="159"/>
      <c r="D66" s="159"/>
      <c r="E66" s="159"/>
      <c r="F66" s="159"/>
      <c r="G66" s="159"/>
      <c r="H66" s="19">
        <f>SUM(H67:H68)</f>
        <v>33195</v>
      </c>
      <c r="I66" s="19">
        <f>SUM(I67:I68)</f>
        <v>23800</v>
      </c>
      <c r="J66" s="19">
        <f>SUM(J67:J68)</f>
        <v>9395</v>
      </c>
      <c r="K66" s="19"/>
      <c r="L66" s="23"/>
      <c r="M66" s="19"/>
      <c r="N66" s="23"/>
      <c r="O66" s="154"/>
    </row>
    <row r="67" spans="1:15" ht="41.25" customHeight="1">
      <c r="A67" s="172"/>
      <c r="B67" s="162" t="s">
        <v>641</v>
      </c>
      <c r="C67" s="65" t="s">
        <v>684</v>
      </c>
      <c r="D67" s="72" t="s">
        <v>17</v>
      </c>
      <c r="E67" s="72" t="s">
        <v>14</v>
      </c>
      <c r="F67" s="72" t="s">
        <v>120</v>
      </c>
      <c r="G67" s="65" t="s">
        <v>27</v>
      </c>
      <c r="H67" s="23">
        <v>21400</v>
      </c>
      <c r="I67" s="23">
        <v>16800</v>
      </c>
      <c r="J67" s="23">
        <v>4600</v>
      </c>
      <c r="K67" s="28" t="s">
        <v>96</v>
      </c>
      <c r="L67" s="160" t="s">
        <v>204</v>
      </c>
      <c r="M67" s="160" t="s">
        <v>21</v>
      </c>
      <c r="N67" s="160" t="s">
        <v>26</v>
      </c>
      <c r="O67" s="155"/>
    </row>
    <row r="68" spans="1:15" s="30" customFormat="1" ht="42.75" customHeight="1">
      <c r="A68" s="172"/>
      <c r="B68" s="162"/>
      <c r="C68" s="65" t="s">
        <v>642</v>
      </c>
      <c r="D68" s="72" t="s">
        <v>17</v>
      </c>
      <c r="E68" s="72" t="s">
        <v>14</v>
      </c>
      <c r="F68" s="72" t="s">
        <v>120</v>
      </c>
      <c r="G68" s="65" t="s">
        <v>28</v>
      </c>
      <c r="H68" s="23">
        <v>11795</v>
      </c>
      <c r="I68" s="23">
        <v>7000</v>
      </c>
      <c r="J68" s="23">
        <v>4795</v>
      </c>
      <c r="K68" s="28" t="s">
        <v>122</v>
      </c>
      <c r="L68" s="160"/>
      <c r="M68" s="160"/>
      <c r="N68" s="160"/>
      <c r="O68" s="161"/>
    </row>
    <row r="69" spans="1:15" s="30" customFormat="1" ht="30" customHeight="1">
      <c r="A69" s="72">
        <v>19</v>
      </c>
      <c r="B69" s="174" t="s">
        <v>627</v>
      </c>
      <c r="C69" s="174"/>
      <c r="D69" s="72" t="s">
        <v>17</v>
      </c>
      <c r="E69" s="72" t="s">
        <v>14</v>
      </c>
      <c r="F69" s="72" t="s">
        <v>175</v>
      </c>
      <c r="G69" s="65" t="s">
        <v>675</v>
      </c>
      <c r="H69" s="23">
        <v>15000</v>
      </c>
      <c r="I69" s="23">
        <v>7000</v>
      </c>
      <c r="J69" s="23">
        <v>8000</v>
      </c>
      <c r="K69" s="28" t="s">
        <v>122</v>
      </c>
      <c r="L69" s="23" t="s">
        <v>87</v>
      </c>
      <c r="M69" s="23" t="s">
        <v>283</v>
      </c>
      <c r="N69" s="23" t="s">
        <v>128</v>
      </c>
      <c r="O69" s="23"/>
    </row>
    <row r="70" spans="1:15" s="30" customFormat="1" ht="36">
      <c r="A70" s="72">
        <v>20</v>
      </c>
      <c r="B70" s="198" t="s">
        <v>286</v>
      </c>
      <c r="C70" s="199"/>
      <c r="D70" s="72" t="s">
        <v>244</v>
      </c>
      <c r="E70" s="63" t="s">
        <v>134</v>
      </c>
      <c r="F70" s="72" t="s">
        <v>287</v>
      </c>
      <c r="G70" s="65" t="s">
        <v>455</v>
      </c>
      <c r="H70" s="23">
        <v>5000</v>
      </c>
      <c r="I70" s="23">
        <v>2200</v>
      </c>
      <c r="J70" s="23">
        <v>2800</v>
      </c>
      <c r="K70" s="28" t="s">
        <v>122</v>
      </c>
      <c r="L70" s="23" t="s">
        <v>288</v>
      </c>
      <c r="M70" s="11" t="s">
        <v>132</v>
      </c>
      <c r="N70" s="11" t="s">
        <v>117</v>
      </c>
      <c r="O70" s="23"/>
    </row>
    <row r="71" spans="1:15" s="30" customFormat="1" ht="24" customHeight="1">
      <c r="A71" s="204">
        <v>21</v>
      </c>
      <c r="B71" s="159" t="s">
        <v>12</v>
      </c>
      <c r="C71" s="159"/>
      <c r="D71" s="159"/>
      <c r="E71" s="159"/>
      <c r="F71" s="159"/>
      <c r="G71" s="159"/>
      <c r="H71" s="19">
        <f>SUM(H72:H73)</f>
        <v>48107</v>
      </c>
      <c r="I71" s="19">
        <f>SUM(I72:I73)</f>
        <v>2233</v>
      </c>
      <c r="J71" s="19">
        <f>SUM(J72:J73)</f>
        <v>18107</v>
      </c>
      <c r="K71" s="19"/>
      <c r="L71" s="23"/>
      <c r="M71" s="19"/>
      <c r="N71" s="23"/>
      <c r="O71" s="23"/>
    </row>
    <row r="72" spans="1:15" s="120" customFormat="1" ht="50.25" customHeight="1">
      <c r="A72" s="205"/>
      <c r="B72" s="213" t="s">
        <v>555</v>
      </c>
      <c r="C72" s="142" t="s">
        <v>637</v>
      </c>
      <c r="D72" s="80" t="s">
        <v>207</v>
      </c>
      <c r="E72" s="80" t="s">
        <v>127</v>
      </c>
      <c r="F72" s="80" t="s">
        <v>109</v>
      </c>
      <c r="G72" s="81" t="s">
        <v>208</v>
      </c>
      <c r="H72" s="117">
        <v>40000</v>
      </c>
      <c r="I72" s="117">
        <v>2233</v>
      </c>
      <c r="J72" s="117">
        <v>10000</v>
      </c>
      <c r="K72" s="118" t="s">
        <v>209</v>
      </c>
      <c r="L72" s="119" t="s">
        <v>210</v>
      </c>
      <c r="M72" s="216" t="s">
        <v>151</v>
      </c>
      <c r="N72" s="214" t="s">
        <v>163</v>
      </c>
      <c r="O72" s="117"/>
    </row>
    <row r="73" spans="1:15" s="120" customFormat="1" ht="35.25" customHeight="1">
      <c r="A73" s="206"/>
      <c r="B73" s="213"/>
      <c r="C73" s="142" t="s">
        <v>492</v>
      </c>
      <c r="D73" s="80" t="s">
        <v>207</v>
      </c>
      <c r="E73" s="80" t="s">
        <v>168</v>
      </c>
      <c r="F73" s="80">
        <v>2017</v>
      </c>
      <c r="G73" s="81" t="s">
        <v>255</v>
      </c>
      <c r="H73" s="117">
        <v>8107</v>
      </c>
      <c r="I73" s="121"/>
      <c r="J73" s="117">
        <v>8107</v>
      </c>
      <c r="K73" s="118" t="s">
        <v>256</v>
      </c>
      <c r="L73" s="117" t="s">
        <v>210</v>
      </c>
      <c r="M73" s="217"/>
      <c r="N73" s="215"/>
      <c r="O73" s="117" t="s">
        <v>459</v>
      </c>
    </row>
    <row r="74" spans="1:15" s="30" customFormat="1" ht="29.25" customHeight="1">
      <c r="A74" s="72">
        <v>22</v>
      </c>
      <c r="B74" s="162" t="s">
        <v>214</v>
      </c>
      <c r="C74" s="162"/>
      <c r="D74" s="63" t="s">
        <v>215</v>
      </c>
      <c r="E74" s="63" t="s">
        <v>134</v>
      </c>
      <c r="F74" s="63" t="s">
        <v>216</v>
      </c>
      <c r="G74" s="64" t="s">
        <v>456</v>
      </c>
      <c r="H74" s="11">
        <v>15000</v>
      </c>
      <c r="I74" s="11">
        <v>3300</v>
      </c>
      <c r="J74" s="11">
        <v>11700</v>
      </c>
      <c r="K74" s="34" t="s">
        <v>122</v>
      </c>
      <c r="L74" s="11" t="s">
        <v>217</v>
      </c>
      <c r="M74" s="11" t="s">
        <v>218</v>
      </c>
      <c r="N74" s="11" t="s">
        <v>219</v>
      </c>
      <c r="O74" s="23"/>
    </row>
    <row r="75" spans="1:15" s="18" customFormat="1" ht="31.5" customHeight="1">
      <c r="A75" s="179" t="s">
        <v>572</v>
      </c>
      <c r="B75" s="180"/>
      <c r="C75" s="181"/>
      <c r="D75" s="96"/>
      <c r="E75" s="96"/>
      <c r="F75" s="96"/>
      <c r="G75" s="98"/>
      <c r="H75" s="25">
        <f>SUM(H76:H124)-H76-H90-H106-H115-H119</f>
        <v>712965</v>
      </c>
      <c r="I75" s="25">
        <f>SUM(I76:I124)-I76-I90-I106-I115-I119</f>
        <v>2780</v>
      </c>
      <c r="J75" s="25">
        <f>SUM(J76:J124)-J76-J90-J106-J115-J119</f>
        <v>211735</v>
      </c>
      <c r="K75" s="25"/>
      <c r="L75" s="19"/>
      <c r="M75" s="23"/>
      <c r="N75" s="23"/>
      <c r="O75" s="23"/>
    </row>
    <row r="76" spans="1:15" s="18" customFormat="1" ht="22.5" customHeight="1">
      <c r="A76" s="157">
        <v>1</v>
      </c>
      <c r="B76" s="159" t="s">
        <v>12</v>
      </c>
      <c r="C76" s="159"/>
      <c r="D76" s="159"/>
      <c r="E76" s="159"/>
      <c r="F76" s="159"/>
      <c r="G76" s="159"/>
      <c r="H76" s="25">
        <f>SUM(H77:H89)</f>
        <v>114524</v>
      </c>
      <c r="I76" s="25">
        <f>SUM(I77:I89)</f>
        <v>2780</v>
      </c>
      <c r="J76" s="25">
        <f>SUM(J77:J89)</f>
        <v>43650</v>
      </c>
      <c r="K76" s="25"/>
      <c r="L76" s="19"/>
      <c r="M76" s="23"/>
      <c r="N76" s="23"/>
      <c r="O76" s="23"/>
    </row>
    <row r="77" spans="1:15" s="30" customFormat="1" ht="61.5" customHeight="1">
      <c r="A77" s="158"/>
      <c r="B77" s="218" t="s">
        <v>649</v>
      </c>
      <c r="C77" s="73" t="s">
        <v>650</v>
      </c>
      <c r="D77" s="72" t="s">
        <v>326</v>
      </c>
      <c r="E77" s="72" t="s">
        <v>168</v>
      </c>
      <c r="F77" s="72" t="s">
        <v>330</v>
      </c>
      <c r="G77" s="65" t="s">
        <v>582</v>
      </c>
      <c r="H77" s="23">
        <v>2510</v>
      </c>
      <c r="I77" s="23">
        <v>1100</v>
      </c>
      <c r="J77" s="23">
        <f>H77-I77</f>
        <v>1410</v>
      </c>
      <c r="K77" s="28" t="s">
        <v>96</v>
      </c>
      <c r="L77" s="23" t="s">
        <v>102</v>
      </c>
      <c r="M77" s="23" t="s">
        <v>539</v>
      </c>
      <c r="N77" s="11" t="s">
        <v>540</v>
      </c>
      <c r="O77" s="23" t="s">
        <v>459</v>
      </c>
    </row>
    <row r="78" spans="1:15" s="30" customFormat="1" ht="42.75" customHeight="1">
      <c r="A78" s="158"/>
      <c r="B78" s="219"/>
      <c r="C78" s="73" t="s">
        <v>324</v>
      </c>
      <c r="D78" s="72" t="s">
        <v>327</v>
      </c>
      <c r="E78" s="72" t="s">
        <v>134</v>
      </c>
      <c r="F78" s="72" t="s">
        <v>329</v>
      </c>
      <c r="G78" s="65" t="s">
        <v>328</v>
      </c>
      <c r="H78" s="23">
        <v>3220</v>
      </c>
      <c r="I78" s="23">
        <v>1680</v>
      </c>
      <c r="J78" s="23">
        <f>H78-I78</f>
        <v>1540</v>
      </c>
      <c r="K78" s="28" t="s">
        <v>122</v>
      </c>
      <c r="L78" s="23" t="s">
        <v>373</v>
      </c>
      <c r="M78" s="23" t="s">
        <v>319</v>
      </c>
      <c r="N78" s="11" t="s">
        <v>125</v>
      </c>
      <c r="O78" s="23"/>
    </row>
    <row r="79" spans="1:15" s="30" customFormat="1" ht="41.25" customHeight="1">
      <c r="A79" s="158"/>
      <c r="B79" s="219"/>
      <c r="C79" s="73" t="s">
        <v>470</v>
      </c>
      <c r="D79" s="72" t="s">
        <v>55</v>
      </c>
      <c r="E79" s="72" t="s">
        <v>14</v>
      </c>
      <c r="F79" s="72" t="s">
        <v>325</v>
      </c>
      <c r="G79" s="65" t="s">
        <v>676</v>
      </c>
      <c r="H79" s="31">
        <v>10836</v>
      </c>
      <c r="I79" s="40"/>
      <c r="J79" s="40">
        <v>7000</v>
      </c>
      <c r="K79" s="44" t="s">
        <v>404</v>
      </c>
      <c r="L79" s="11" t="s">
        <v>137</v>
      </c>
      <c r="M79" s="29" t="s">
        <v>34</v>
      </c>
      <c r="N79" s="11" t="s">
        <v>117</v>
      </c>
      <c r="O79" s="23" t="s">
        <v>459</v>
      </c>
    </row>
    <row r="80" spans="1:15" s="30" customFormat="1" ht="51.75" customHeight="1">
      <c r="A80" s="158"/>
      <c r="B80" s="219"/>
      <c r="C80" s="88" t="s">
        <v>220</v>
      </c>
      <c r="D80" s="63" t="s">
        <v>93</v>
      </c>
      <c r="E80" s="63" t="s">
        <v>134</v>
      </c>
      <c r="F80" s="78" t="s">
        <v>81</v>
      </c>
      <c r="G80" s="64" t="s">
        <v>334</v>
      </c>
      <c r="H80" s="51">
        <v>25827</v>
      </c>
      <c r="I80" s="11"/>
      <c r="J80" s="11">
        <v>8000</v>
      </c>
      <c r="K80" s="44" t="s">
        <v>405</v>
      </c>
      <c r="L80" s="11" t="s">
        <v>471</v>
      </c>
      <c r="M80" s="11" t="s">
        <v>132</v>
      </c>
      <c r="N80" s="11" t="s">
        <v>117</v>
      </c>
      <c r="O80" s="23"/>
    </row>
    <row r="81" spans="1:15" s="30" customFormat="1" ht="63.75" customHeight="1">
      <c r="A81" s="158"/>
      <c r="B81" s="219"/>
      <c r="C81" s="88" t="s">
        <v>289</v>
      </c>
      <c r="D81" s="63" t="s">
        <v>290</v>
      </c>
      <c r="E81" s="63" t="s">
        <v>168</v>
      </c>
      <c r="F81" s="78" t="s">
        <v>291</v>
      </c>
      <c r="G81" s="64" t="s">
        <v>335</v>
      </c>
      <c r="H81" s="51">
        <v>15478</v>
      </c>
      <c r="I81" s="11"/>
      <c r="J81" s="11">
        <v>6000</v>
      </c>
      <c r="K81" s="41" t="s">
        <v>116</v>
      </c>
      <c r="L81" s="11" t="s">
        <v>281</v>
      </c>
      <c r="M81" s="11" t="s">
        <v>132</v>
      </c>
      <c r="N81" s="11" t="s">
        <v>117</v>
      </c>
      <c r="O81" s="23"/>
    </row>
    <row r="82" spans="1:15" s="30" customFormat="1" ht="51" customHeight="1">
      <c r="A82" s="158"/>
      <c r="B82" s="219"/>
      <c r="C82" s="125" t="s">
        <v>292</v>
      </c>
      <c r="D82" s="63" t="s">
        <v>294</v>
      </c>
      <c r="E82" s="63" t="s">
        <v>14</v>
      </c>
      <c r="F82" s="78" t="s">
        <v>81</v>
      </c>
      <c r="G82" s="64" t="s">
        <v>295</v>
      </c>
      <c r="H82" s="51">
        <v>6364</v>
      </c>
      <c r="I82" s="11"/>
      <c r="J82" s="11">
        <v>2500</v>
      </c>
      <c r="K82" s="41" t="s">
        <v>461</v>
      </c>
      <c r="L82" s="11" t="s">
        <v>473</v>
      </c>
      <c r="M82" s="11" t="s">
        <v>296</v>
      </c>
      <c r="N82" s="11" t="s">
        <v>125</v>
      </c>
      <c r="O82" s="23"/>
    </row>
    <row r="83" spans="1:15" s="30" customFormat="1" ht="36.75" customHeight="1">
      <c r="A83" s="158"/>
      <c r="B83" s="219"/>
      <c r="C83" s="125" t="s">
        <v>300</v>
      </c>
      <c r="D83" s="63" t="s">
        <v>232</v>
      </c>
      <c r="E83" s="63" t="s">
        <v>134</v>
      </c>
      <c r="F83" s="78" t="s">
        <v>81</v>
      </c>
      <c r="G83" s="64" t="s">
        <v>303</v>
      </c>
      <c r="H83" s="51">
        <v>9720</v>
      </c>
      <c r="I83" s="11"/>
      <c r="J83" s="11">
        <v>2000</v>
      </c>
      <c r="K83" s="41" t="s">
        <v>462</v>
      </c>
      <c r="L83" s="58" t="s">
        <v>474</v>
      </c>
      <c r="M83" s="58" t="s">
        <v>304</v>
      </c>
      <c r="N83" s="58" t="s">
        <v>305</v>
      </c>
      <c r="O83" s="23"/>
    </row>
    <row r="84" spans="1:15" s="30" customFormat="1" ht="54.75" customHeight="1">
      <c r="A84" s="158"/>
      <c r="B84" s="219"/>
      <c r="C84" s="124" t="s">
        <v>306</v>
      </c>
      <c r="D84" s="58" t="s">
        <v>307</v>
      </c>
      <c r="E84" s="58" t="s">
        <v>308</v>
      </c>
      <c r="F84" s="58" t="s">
        <v>302</v>
      </c>
      <c r="G84" s="59" t="s">
        <v>336</v>
      </c>
      <c r="H84" s="58">
        <v>2700</v>
      </c>
      <c r="I84" s="58"/>
      <c r="J84" s="58">
        <v>800</v>
      </c>
      <c r="K84" s="59" t="s">
        <v>463</v>
      </c>
      <c r="L84" s="58" t="s">
        <v>672</v>
      </c>
      <c r="M84" s="58" t="s">
        <v>309</v>
      </c>
      <c r="N84" s="58" t="s">
        <v>310</v>
      </c>
      <c r="O84" s="23"/>
    </row>
    <row r="85" spans="1:15" s="30" customFormat="1" ht="36" customHeight="1">
      <c r="A85" s="158"/>
      <c r="B85" s="219"/>
      <c r="C85" s="73" t="s">
        <v>643</v>
      </c>
      <c r="D85" s="58" t="s">
        <v>315</v>
      </c>
      <c r="E85" s="58" t="s">
        <v>134</v>
      </c>
      <c r="F85" s="58" t="s">
        <v>118</v>
      </c>
      <c r="G85" s="59" t="s">
        <v>464</v>
      </c>
      <c r="H85" s="58">
        <v>2545</v>
      </c>
      <c r="I85" s="58"/>
      <c r="J85" s="58">
        <v>1000</v>
      </c>
      <c r="K85" s="59" t="s">
        <v>465</v>
      </c>
      <c r="L85" s="58" t="s">
        <v>316</v>
      </c>
      <c r="M85" s="58" t="s">
        <v>171</v>
      </c>
      <c r="N85" s="58" t="s">
        <v>107</v>
      </c>
      <c r="O85" s="23"/>
    </row>
    <row r="86" spans="1:15" s="30" customFormat="1" ht="36" customHeight="1">
      <c r="A86" s="158"/>
      <c r="B86" s="219"/>
      <c r="C86" s="73" t="s">
        <v>317</v>
      </c>
      <c r="D86" s="72" t="s">
        <v>318</v>
      </c>
      <c r="E86" s="72" t="s">
        <v>134</v>
      </c>
      <c r="F86" s="72">
        <v>2017</v>
      </c>
      <c r="G86" s="65" t="s">
        <v>677</v>
      </c>
      <c r="H86" s="23">
        <v>4000</v>
      </c>
      <c r="I86" s="50"/>
      <c r="J86" s="23">
        <v>4000</v>
      </c>
      <c r="K86" s="28" t="s">
        <v>122</v>
      </c>
      <c r="L86" s="23" t="s">
        <v>373</v>
      </c>
      <c r="M86" s="23" t="s">
        <v>319</v>
      </c>
      <c r="N86" s="11" t="s">
        <v>125</v>
      </c>
      <c r="O86" s="23"/>
    </row>
    <row r="87" spans="1:15" s="30" customFormat="1" ht="42.75" customHeight="1">
      <c r="A87" s="158"/>
      <c r="B87" s="219"/>
      <c r="C87" s="124" t="s">
        <v>592</v>
      </c>
      <c r="D87" s="58" t="s">
        <v>320</v>
      </c>
      <c r="E87" s="58" t="s">
        <v>308</v>
      </c>
      <c r="F87" s="58" t="s">
        <v>302</v>
      </c>
      <c r="G87" s="59" t="s">
        <v>337</v>
      </c>
      <c r="H87" s="58">
        <v>3255</v>
      </c>
      <c r="I87" s="58"/>
      <c r="J87" s="58">
        <v>1400</v>
      </c>
      <c r="K87" s="59" t="s">
        <v>466</v>
      </c>
      <c r="L87" s="11" t="s">
        <v>473</v>
      </c>
      <c r="M87" s="11" t="s">
        <v>296</v>
      </c>
      <c r="N87" s="11" t="s">
        <v>125</v>
      </c>
      <c r="O87" s="23"/>
    </row>
    <row r="88" spans="1:15" s="30" customFormat="1" ht="60">
      <c r="A88" s="158"/>
      <c r="B88" s="219"/>
      <c r="C88" s="124" t="s">
        <v>638</v>
      </c>
      <c r="D88" s="58" t="s">
        <v>307</v>
      </c>
      <c r="E88" s="58" t="s">
        <v>321</v>
      </c>
      <c r="F88" s="58" t="s">
        <v>302</v>
      </c>
      <c r="G88" s="62" t="s">
        <v>679</v>
      </c>
      <c r="H88" s="58">
        <v>17667</v>
      </c>
      <c r="I88" s="58"/>
      <c r="J88" s="58">
        <v>5000</v>
      </c>
      <c r="K88" s="62" t="s">
        <v>499</v>
      </c>
      <c r="L88" s="58" t="s">
        <v>322</v>
      </c>
      <c r="M88" s="11" t="s">
        <v>151</v>
      </c>
      <c r="N88" s="11" t="s">
        <v>541</v>
      </c>
      <c r="O88" s="23"/>
    </row>
    <row r="89" spans="1:15" s="30" customFormat="1" ht="67.5" customHeight="1">
      <c r="A89" s="173"/>
      <c r="B89" s="220"/>
      <c r="C89" s="124" t="s">
        <v>467</v>
      </c>
      <c r="D89" s="63" t="s">
        <v>293</v>
      </c>
      <c r="E89" s="63" t="s">
        <v>168</v>
      </c>
      <c r="F89" s="58" t="s">
        <v>302</v>
      </c>
      <c r="G89" s="64" t="s">
        <v>678</v>
      </c>
      <c r="H89" s="51">
        <v>10402</v>
      </c>
      <c r="I89" s="11"/>
      <c r="J89" s="11">
        <v>3000</v>
      </c>
      <c r="K89" s="41" t="s">
        <v>468</v>
      </c>
      <c r="L89" s="11" t="s">
        <v>323</v>
      </c>
      <c r="M89" s="11" t="s">
        <v>151</v>
      </c>
      <c r="N89" s="11" t="s">
        <v>460</v>
      </c>
      <c r="O89" s="23"/>
    </row>
    <row r="90" spans="1:15" s="30" customFormat="1" ht="22.5" customHeight="1">
      <c r="A90" s="157">
        <v>2</v>
      </c>
      <c r="B90" s="159" t="s">
        <v>12</v>
      </c>
      <c r="C90" s="159"/>
      <c r="D90" s="159"/>
      <c r="E90" s="159"/>
      <c r="F90" s="159"/>
      <c r="G90" s="159"/>
      <c r="H90" s="25">
        <f>SUM(H91:H93)</f>
        <v>10500</v>
      </c>
      <c r="I90" s="25"/>
      <c r="J90" s="25">
        <f>SUM(J91:J93)</f>
        <v>10500</v>
      </c>
      <c r="K90" s="41"/>
      <c r="L90" s="57"/>
      <c r="M90" s="11"/>
      <c r="N90" s="11"/>
      <c r="O90" s="154"/>
    </row>
    <row r="91" spans="1:15" s="49" customFormat="1" ht="62.25" customHeight="1">
      <c r="A91" s="158"/>
      <c r="B91" s="176" t="s">
        <v>587</v>
      </c>
      <c r="C91" s="126" t="s">
        <v>598</v>
      </c>
      <c r="D91" s="70" t="s">
        <v>301</v>
      </c>
      <c r="E91" s="66" t="s">
        <v>429</v>
      </c>
      <c r="F91" s="66">
        <v>2017</v>
      </c>
      <c r="G91" s="67" t="s">
        <v>355</v>
      </c>
      <c r="H91" s="66">
        <v>3300</v>
      </c>
      <c r="I91" s="66"/>
      <c r="J91" s="66">
        <v>3300</v>
      </c>
      <c r="K91" s="71" t="s">
        <v>353</v>
      </c>
      <c r="L91" s="69" t="s">
        <v>354</v>
      </c>
      <c r="M91" s="68" t="s">
        <v>356</v>
      </c>
      <c r="N91" s="210" t="s">
        <v>152</v>
      </c>
      <c r="O91" s="155"/>
    </row>
    <row r="92" spans="1:15" s="49" customFormat="1" ht="62.25" customHeight="1">
      <c r="A92" s="158"/>
      <c r="B92" s="176"/>
      <c r="C92" s="124" t="s">
        <v>352</v>
      </c>
      <c r="D92" s="63" t="s">
        <v>232</v>
      </c>
      <c r="E92" s="63" t="s">
        <v>428</v>
      </c>
      <c r="F92" s="63">
        <v>2017</v>
      </c>
      <c r="G92" s="64" t="s">
        <v>298</v>
      </c>
      <c r="H92" s="11">
        <v>6000</v>
      </c>
      <c r="I92" s="11"/>
      <c r="J92" s="42">
        <v>6000</v>
      </c>
      <c r="K92" s="71" t="s">
        <v>353</v>
      </c>
      <c r="L92" s="11" t="s">
        <v>299</v>
      </c>
      <c r="M92" s="11" t="s">
        <v>357</v>
      </c>
      <c r="N92" s="211"/>
      <c r="O92" s="155"/>
    </row>
    <row r="93" spans="1:15" s="49" customFormat="1" ht="62.25" customHeight="1">
      <c r="A93" s="173"/>
      <c r="B93" s="176"/>
      <c r="C93" s="126" t="s">
        <v>469</v>
      </c>
      <c r="D93" s="63" t="s">
        <v>232</v>
      </c>
      <c r="E93" s="66" t="s">
        <v>428</v>
      </c>
      <c r="F93" s="63">
        <v>2017</v>
      </c>
      <c r="G93" s="64" t="s">
        <v>694</v>
      </c>
      <c r="H93" s="11">
        <v>1200</v>
      </c>
      <c r="I93" s="34"/>
      <c r="J93" s="11">
        <v>1200</v>
      </c>
      <c r="K93" s="34" t="s">
        <v>358</v>
      </c>
      <c r="L93" s="11" t="s">
        <v>359</v>
      </c>
      <c r="M93" s="68" t="s">
        <v>356</v>
      </c>
      <c r="N93" s="212"/>
      <c r="O93" s="161"/>
    </row>
    <row r="94" spans="1:15" s="49" customFormat="1" ht="98.25" customHeight="1">
      <c r="A94" s="99">
        <v>3</v>
      </c>
      <c r="B94" s="207" t="s">
        <v>586</v>
      </c>
      <c r="C94" s="208"/>
      <c r="D94" s="63" t="s">
        <v>525</v>
      </c>
      <c r="E94" s="66" t="s">
        <v>513</v>
      </c>
      <c r="F94" s="63">
        <v>2017</v>
      </c>
      <c r="G94" s="64" t="s">
        <v>529</v>
      </c>
      <c r="H94" s="11">
        <v>24000</v>
      </c>
      <c r="I94" s="34"/>
      <c r="J94" s="11">
        <v>24000</v>
      </c>
      <c r="K94" s="34" t="s">
        <v>122</v>
      </c>
      <c r="L94" s="57" t="s">
        <v>526</v>
      </c>
      <c r="M94" s="68" t="s">
        <v>514</v>
      </c>
      <c r="N94" s="11" t="s">
        <v>515</v>
      </c>
      <c r="O94" s="91"/>
    </row>
    <row r="95" spans="1:15" s="87" customFormat="1" ht="75.75" customHeight="1">
      <c r="A95" s="103">
        <v>4</v>
      </c>
      <c r="B95" s="202" t="s">
        <v>500</v>
      </c>
      <c r="C95" s="203"/>
      <c r="D95" s="58" t="s">
        <v>412</v>
      </c>
      <c r="E95" s="58" t="s">
        <v>413</v>
      </c>
      <c r="F95" s="84" t="s">
        <v>414</v>
      </c>
      <c r="G95" s="59" t="s">
        <v>415</v>
      </c>
      <c r="H95" s="109">
        <v>21306</v>
      </c>
      <c r="I95" s="58"/>
      <c r="J95" s="58">
        <v>2500</v>
      </c>
      <c r="K95" s="110" t="s">
        <v>416</v>
      </c>
      <c r="L95" s="111" t="s">
        <v>472</v>
      </c>
      <c r="M95" s="58" t="s">
        <v>417</v>
      </c>
      <c r="N95" s="58" t="s">
        <v>418</v>
      </c>
      <c r="O95" s="72"/>
    </row>
    <row r="96" spans="1:15" s="30" customFormat="1" ht="39" customHeight="1">
      <c r="A96" s="72">
        <v>5</v>
      </c>
      <c r="B96" s="177" t="s">
        <v>475</v>
      </c>
      <c r="C96" s="178"/>
      <c r="D96" s="72" t="s">
        <v>23</v>
      </c>
      <c r="E96" s="72" t="s">
        <v>221</v>
      </c>
      <c r="F96" s="63" t="s">
        <v>135</v>
      </c>
      <c r="G96" s="100" t="s">
        <v>222</v>
      </c>
      <c r="H96" s="11">
        <v>34000</v>
      </c>
      <c r="I96" s="11"/>
      <c r="J96" s="11">
        <v>10000</v>
      </c>
      <c r="K96" s="45" t="s">
        <v>223</v>
      </c>
      <c r="L96" s="23" t="s">
        <v>16</v>
      </c>
      <c r="M96" s="11" t="s">
        <v>224</v>
      </c>
      <c r="N96" s="11" t="s">
        <v>225</v>
      </c>
      <c r="O96" s="23"/>
    </row>
    <row r="97" spans="1:15" s="30" customFormat="1" ht="39" customHeight="1">
      <c r="A97" s="103">
        <v>6</v>
      </c>
      <c r="B97" s="177" t="s">
        <v>644</v>
      </c>
      <c r="C97" s="178"/>
      <c r="D97" s="104" t="s">
        <v>226</v>
      </c>
      <c r="E97" s="63" t="s">
        <v>134</v>
      </c>
      <c r="F97" s="63" t="s">
        <v>485</v>
      </c>
      <c r="G97" s="105" t="s">
        <v>484</v>
      </c>
      <c r="H97" s="11">
        <v>100000</v>
      </c>
      <c r="I97" s="23"/>
      <c r="J97" s="23">
        <v>5000</v>
      </c>
      <c r="K97" s="45" t="s">
        <v>223</v>
      </c>
      <c r="L97" s="23" t="s">
        <v>473</v>
      </c>
      <c r="M97" s="52" t="s">
        <v>224</v>
      </c>
      <c r="N97" s="11" t="s">
        <v>225</v>
      </c>
      <c r="O97" s="23"/>
    </row>
    <row r="98" spans="1:15" s="30" customFormat="1" ht="33.75" customHeight="1">
      <c r="A98" s="72">
        <v>7</v>
      </c>
      <c r="B98" s="177" t="s">
        <v>227</v>
      </c>
      <c r="C98" s="178"/>
      <c r="D98" s="63" t="s">
        <v>17</v>
      </c>
      <c r="E98" s="63" t="s">
        <v>141</v>
      </c>
      <c r="F98" s="63" t="s">
        <v>164</v>
      </c>
      <c r="G98" s="106" t="s">
        <v>228</v>
      </c>
      <c r="H98" s="11">
        <v>100000</v>
      </c>
      <c r="I98" s="11"/>
      <c r="J98" s="11">
        <v>5000</v>
      </c>
      <c r="K98" s="45" t="s">
        <v>229</v>
      </c>
      <c r="L98" s="11" t="s">
        <v>98</v>
      </c>
      <c r="M98" s="52" t="s">
        <v>230</v>
      </c>
      <c r="N98" s="11" t="s">
        <v>231</v>
      </c>
      <c r="O98" s="23"/>
    </row>
    <row r="99" spans="1:15" s="30" customFormat="1" ht="120">
      <c r="A99" s="103">
        <v>8</v>
      </c>
      <c r="B99" s="174" t="s">
        <v>652</v>
      </c>
      <c r="C99" s="174"/>
      <c r="D99" s="63" t="s">
        <v>364</v>
      </c>
      <c r="E99" s="63" t="s">
        <v>168</v>
      </c>
      <c r="F99" s="63" t="s">
        <v>181</v>
      </c>
      <c r="G99" s="64" t="s">
        <v>233</v>
      </c>
      <c r="H99" s="11">
        <v>16000</v>
      </c>
      <c r="I99" s="11"/>
      <c r="J99" s="42">
        <v>6000</v>
      </c>
      <c r="K99" s="41" t="s">
        <v>234</v>
      </c>
      <c r="L99" s="11" t="s">
        <v>45</v>
      </c>
      <c r="M99" s="11" t="s">
        <v>235</v>
      </c>
      <c r="N99" s="11" t="s">
        <v>236</v>
      </c>
      <c r="O99" s="23" t="s">
        <v>459</v>
      </c>
    </row>
    <row r="100" spans="1:15" s="53" customFormat="1" ht="32.25" customHeight="1">
      <c r="A100" s="72">
        <v>9</v>
      </c>
      <c r="B100" s="162" t="s">
        <v>612</v>
      </c>
      <c r="C100" s="162"/>
      <c r="D100" s="72" t="s">
        <v>23</v>
      </c>
      <c r="E100" s="72" t="s">
        <v>14</v>
      </c>
      <c r="F100" s="72">
        <v>2017</v>
      </c>
      <c r="G100" s="64" t="s">
        <v>237</v>
      </c>
      <c r="H100" s="11">
        <v>13000</v>
      </c>
      <c r="I100" s="11"/>
      <c r="J100" s="11">
        <v>13000</v>
      </c>
      <c r="K100" s="28" t="s">
        <v>122</v>
      </c>
      <c r="L100" s="23" t="s">
        <v>23</v>
      </c>
      <c r="M100" s="23" t="s">
        <v>80</v>
      </c>
      <c r="N100" s="23" t="s">
        <v>238</v>
      </c>
      <c r="O100" s="23"/>
    </row>
    <row r="101" spans="1:15" s="30" customFormat="1" ht="34.5" customHeight="1">
      <c r="A101" s="103">
        <v>10</v>
      </c>
      <c r="B101" s="177" t="s">
        <v>239</v>
      </c>
      <c r="C101" s="178"/>
      <c r="D101" s="58" t="s">
        <v>311</v>
      </c>
      <c r="E101" s="80" t="s">
        <v>312</v>
      </c>
      <c r="F101" s="80">
        <v>2017</v>
      </c>
      <c r="G101" s="107" t="s">
        <v>313</v>
      </c>
      <c r="H101" s="60">
        <v>5000</v>
      </c>
      <c r="I101" s="58"/>
      <c r="J101" s="58">
        <v>5000</v>
      </c>
      <c r="K101" s="61" t="s">
        <v>314</v>
      </c>
      <c r="L101" s="11" t="s">
        <v>240</v>
      </c>
      <c r="M101" s="52" t="s">
        <v>242</v>
      </c>
      <c r="N101" s="11" t="s">
        <v>243</v>
      </c>
      <c r="O101" s="23"/>
    </row>
    <row r="102" spans="1:15" s="30" customFormat="1" ht="34.5" customHeight="1">
      <c r="A102" s="72">
        <v>11</v>
      </c>
      <c r="B102" s="194" t="s">
        <v>611</v>
      </c>
      <c r="C102" s="195"/>
      <c r="D102" s="63" t="s">
        <v>244</v>
      </c>
      <c r="E102" s="63" t="s">
        <v>245</v>
      </c>
      <c r="F102" s="63" t="s">
        <v>241</v>
      </c>
      <c r="G102" s="106" t="s">
        <v>246</v>
      </c>
      <c r="H102" s="11">
        <v>3000</v>
      </c>
      <c r="I102" s="11"/>
      <c r="J102" s="11">
        <v>1000</v>
      </c>
      <c r="K102" s="45" t="s">
        <v>406</v>
      </c>
      <c r="L102" s="11" t="s">
        <v>363</v>
      </c>
      <c r="M102" s="52" t="s">
        <v>247</v>
      </c>
      <c r="N102" s="11" t="s">
        <v>248</v>
      </c>
      <c r="O102" s="23"/>
    </row>
    <row r="103" spans="1:15" s="30" customFormat="1" ht="45.75" customHeight="1">
      <c r="A103" s="72">
        <v>12</v>
      </c>
      <c r="B103" s="213" t="s">
        <v>576</v>
      </c>
      <c r="C103" s="213"/>
      <c r="D103" s="80" t="s">
        <v>249</v>
      </c>
      <c r="E103" s="80" t="s">
        <v>134</v>
      </c>
      <c r="F103" s="80" t="s">
        <v>568</v>
      </c>
      <c r="G103" s="81" t="s">
        <v>577</v>
      </c>
      <c r="H103" s="86">
        <v>15000</v>
      </c>
      <c r="I103" s="86"/>
      <c r="J103" s="86">
        <v>3000</v>
      </c>
      <c r="K103" s="118" t="s">
        <v>567</v>
      </c>
      <c r="L103" s="119" t="s">
        <v>569</v>
      </c>
      <c r="M103" s="119" t="s">
        <v>539</v>
      </c>
      <c r="N103" s="122" t="s">
        <v>570</v>
      </c>
      <c r="O103" s="23"/>
    </row>
    <row r="104" spans="1:15" s="30" customFormat="1" ht="55.5" customHeight="1">
      <c r="A104" s="103">
        <v>13</v>
      </c>
      <c r="B104" s="177" t="s">
        <v>566</v>
      </c>
      <c r="C104" s="178"/>
      <c r="D104" s="63" t="s">
        <v>249</v>
      </c>
      <c r="E104" s="63" t="s">
        <v>245</v>
      </c>
      <c r="F104" s="63" t="s">
        <v>374</v>
      </c>
      <c r="G104" s="129" t="s">
        <v>501</v>
      </c>
      <c r="H104" s="11">
        <v>40000</v>
      </c>
      <c r="I104" s="11"/>
      <c r="J104" s="11">
        <v>5000</v>
      </c>
      <c r="K104" s="45" t="s">
        <v>375</v>
      </c>
      <c r="L104" s="11" t="s">
        <v>250</v>
      </c>
      <c r="M104" s="52" t="s">
        <v>539</v>
      </c>
      <c r="N104" s="11" t="s">
        <v>128</v>
      </c>
      <c r="O104" s="23"/>
    </row>
    <row r="105" spans="1:15" s="74" customFormat="1" ht="88.5" customHeight="1">
      <c r="A105" s="72">
        <v>14</v>
      </c>
      <c r="B105" s="198" t="s">
        <v>651</v>
      </c>
      <c r="C105" s="199"/>
      <c r="D105" s="72" t="s">
        <v>249</v>
      </c>
      <c r="E105" s="72" t="s">
        <v>245</v>
      </c>
      <c r="F105" s="72" t="s">
        <v>395</v>
      </c>
      <c r="G105" s="65" t="s">
        <v>343</v>
      </c>
      <c r="H105" s="72">
        <v>21200</v>
      </c>
      <c r="I105" s="72"/>
      <c r="J105" s="72">
        <v>10000</v>
      </c>
      <c r="K105" s="65" t="s">
        <v>487</v>
      </c>
      <c r="L105" s="72" t="s">
        <v>54</v>
      </c>
      <c r="M105" s="52" t="s">
        <v>539</v>
      </c>
      <c r="N105" s="11" t="s">
        <v>128</v>
      </c>
      <c r="O105" s="23" t="s">
        <v>459</v>
      </c>
    </row>
    <row r="106" spans="1:15" s="30" customFormat="1" ht="26.25" customHeight="1">
      <c r="A106" s="172">
        <v>15</v>
      </c>
      <c r="B106" s="159" t="s">
        <v>12</v>
      </c>
      <c r="C106" s="159"/>
      <c r="D106" s="159"/>
      <c r="E106" s="159"/>
      <c r="F106" s="159"/>
      <c r="G106" s="159"/>
      <c r="H106" s="25">
        <f>SUM(H107:H110)</f>
        <v>57500</v>
      </c>
      <c r="I106" s="25"/>
      <c r="J106" s="25">
        <f>SUM(J107:J110)</f>
        <v>19000</v>
      </c>
      <c r="K106" s="54"/>
      <c r="L106" s="23"/>
      <c r="M106" s="23"/>
      <c r="N106" s="23"/>
      <c r="O106" s="23"/>
    </row>
    <row r="107" spans="1:15" s="30" customFormat="1" ht="48.75" customHeight="1">
      <c r="A107" s="172"/>
      <c r="B107" s="175" t="s">
        <v>645</v>
      </c>
      <c r="C107" s="123" t="s">
        <v>593</v>
      </c>
      <c r="D107" s="72" t="s">
        <v>17</v>
      </c>
      <c r="E107" s="72" t="s">
        <v>14</v>
      </c>
      <c r="F107" s="72" t="s">
        <v>63</v>
      </c>
      <c r="G107" s="65" t="s">
        <v>64</v>
      </c>
      <c r="H107" s="23">
        <v>23000</v>
      </c>
      <c r="I107" s="23"/>
      <c r="J107" s="23">
        <v>10000</v>
      </c>
      <c r="K107" s="28" t="s">
        <v>369</v>
      </c>
      <c r="L107" s="154" t="s">
        <v>251</v>
      </c>
      <c r="M107" s="160" t="s">
        <v>41</v>
      </c>
      <c r="N107" s="165" t="s">
        <v>542</v>
      </c>
      <c r="O107" s="23" t="s">
        <v>459</v>
      </c>
    </row>
    <row r="108" spans="1:15" s="30" customFormat="1" ht="48.75" customHeight="1">
      <c r="A108" s="172"/>
      <c r="B108" s="175"/>
      <c r="C108" s="123" t="s">
        <v>594</v>
      </c>
      <c r="D108" s="72" t="s">
        <v>252</v>
      </c>
      <c r="E108" s="72" t="s">
        <v>14</v>
      </c>
      <c r="F108" s="72" t="s">
        <v>325</v>
      </c>
      <c r="G108" s="65" t="s">
        <v>65</v>
      </c>
      <c r="H108" s="23">
        <v>15000</v>
      </c>
      <c r="I108" s="23"/>
      <c r="J108" s="23">
        <v>5000</v>
      </c>
      <c r="K108" s="28" t="s">
        <v>370</v>
      </c>
      <c r="L108" s="155"/>
      <c r="M108" s="160"/>
      <c r="N108" s="165"/>
      <c r="O108" s="154"/>
    </row>
    <row r="109" spans="1:15" s="30" customFormat="1" ht="48.75" customHeight="1">
      <c r="A109" s="172"/>
      <c r="B109" s="175"/>
      <c r="C109" s="123" t="s">
        <v>595</v>
      </c>
      <c r="D109" s="72" t="s">
        <v>253</v>
      </c>
      <c r="E109" s="72" t="s">
        <v>14</v>
      </c>
      <c r="F109" s="72" t="s">
        <v>530</v>
      </c>
      <c r="G109" s="65" t="s">
        <v>66</v>
      </c>
      <c r="H109" s="23">
        <v>12000</v>
      </c>
      <c r="I109" s="23"/>
      <c r="J109" s="23">
        <v>2000</v>
      </c>
      <c r="K109" s="28" t="s">
        <v>370</v>
      </c>
      <c r="L109" s="155"/>
      <c r="M109" s="160"/>
      <c r="N109" s="165"/>
      <c r="O109" s="155"/>
    </row>
    <row r="110" spans="1:15" s="30" customFormat="1" ht="48.75" customHeight="1">
      <c r="A110" s="172"/>
      <c r="B110" s="175"/>
      <c r="C110" s="123" t="s">
        <v>596</v>
      </c>
      <c r="D110" s="72" t="s">
        <v>253</v>
      </c>
      <c r="E110" s="72" t="s">
        <v>14</v>
      </c>
      <c r="F110" s="72" t="s">
        <v>530</v>
      </c>
      <c r="G110" s="65" t="s">
        <v>67</v>
      </c>
      <c r="H110" s="23">
        <v>7500</v>
      </c>
      <c r="I110" s="23"/>
      <c r="J110" s="23">
        <v>2000</v>
      </c>
      <c r="K110" s="28" t="s">
        <v>370</v>
      </c>
      <c r="L110" s="161"/>
      <c r="M110" s="160"/>
      <c r="N110" s="165"/>
      <c r="O110" s="161"/>
    </row>
    <row r="111" spans="1:15" s="30" customFormat="1" ht="48" customHeight="1">
      <c r="A111" s="72">
        <v>16</v>
      </c>
      <c r="B111" s="182" t="s">
        <v>597</v>
      </c>
      <c r="C111" s="183"/>
      <c r="D111" s="72" t="s">
        <v>202</v>
      </c>
      <c r="E111" s="72" t="s">
        <v>14</v>
      </c>
      <c r="F111" s="72">
        <v>2017</v>
      </c>
      <c r="G111" s="65" t="s">
        <v>254</v>
      </c>
      <c r="H111" s="23">
        <v>2510</v>
      </c>
      <c r="I111" s="50"/>
      <c r="J111" s="23">
        <v>2510</v>
      </c>
      <c r="K111" s="28" t="s">
        <v>96</v>
      </c>
      <c r="L111" s="23" t="s">
        <v>101</v>
      </c>
      <c r="M111" s="23" t="s">
        <v>285</v>
      </c>
      <c r="N111" s="11" t="s">
        <v>284</v>
      </c>
      <c r="O111" s="23" t="s">
        <v>459</v>
      </c>
    </row>
    <row r="112" spans="1:15" s="30" customFormat="1" ht="45" customHeight="1">
      <c r="A112" s="72">
        <v>17</v>
      </c>
      <c r="B112" s="182" t="s">
        <v>619</v>
      </c>
      <c r="C112" s="183"/>
      <c r="D112" s="72" t="s">
        <v>361</v>
      </c>
      <c r="E112" s="72" t="s">
        <v>14</v>
      </c>
      <c r="F112" s="72" t="s">
        <v>530</v>
      </c>
      <c r="G112" s="65" t="s">
        <v>419</v>
      </c>
      <c r="H112" s="72">
        <v>8000</v>
      </c>
      <c r="I112" s="50"/>
      <c r="J112" s="23">
        <v>1200</v>
      </c>
      <c r="K112" s="28" t="s">
        <v>407</v>
      </c>
      <c r="L112" s="23" t="s">
        <v>103</v>
      </c>
      <c r="M112" s="23" t="s">
        <v>362</v>
      </c>
      <c r="N112" s="11" t="s">
        <v>284</v>
      </c>
      <c r="O112" s="23" t="s">
        <v>459</v>
      </c>
    </row>
    <row r="113" spans="1:15" s="30" customFormat="1" ht="87.75" customHeight="1">
      <c r="A113" s="72">
        <v>18</v>
      </c>
      <c r="B113" s="182" t="s">
        <v>696</v>
      </c>
      <c r="C113" s="183"/>
      <c r="D113" s="80" t="s">
        <v>383</v>
      </c>
      <c r="E113" s="80" t="s">
        <v>384</v>
      </c>
      <c r="F113" s="80">
        <v>2017</v>
      </c>
      <c r="G113" s="81" t="s">
        <v>486</v>
      </c>
      <c r="H113" s="80">
        <v>5875</v>
      </c>
      <c r="I113" s="85"/>
      <c r="J113" s="80">
        <v>5875</v>
      </c>
      <c r="K113" s="81" t="s">
        <v>385</v>
      </c>
      <c r="L113" s="80" t="s">
        <v>488</v>
      </c>
      <c r="M113" s="80" t="s">
        <v>386</v>
      </c>
      <c r="N113" s="58" t="s">
        <v>387</v>
      </c>
      <c r="O113" s="23"/>
    </row>
    <row r="114" spans="1:15" s="18" customFormat="1" ht="57" customHeight="1">
      <c r="A114" s="72">
        <v>19</v>
      </c>
      <c r="B114" s="182" t="s">
        <v>617</v>
      </c>
      <c r="C114" s="183"/>
      <c r="D114" s="80" t="s">
        <v>244</v>
      </c>
      <c r="E114" s="80" t="s">
        <v>134</v>
      </c>
      <c r="F114" s="80" t="s">
        <v>291</v>
      </c>
      <c r="G114" s="81" t="s">
        <v>381</v>
      </c>
      <c r="H114" s="68">
        <v>25000</v>
      </c>
      <c r="I114" s="68"/>
      <c r="J114" s="68">
        <v>8000</v>
      </c>
      <c r="K114" s="82" t="s">
        <v>382</v>
      </c>
      <c r="L114" s="83" t="s">
        <v>379</v>
      </c>
      <c r="M114" s="84" t="s">
        <v>199</v>
      </c>
      <c r="N114" s="11" t="s">
        <v>125</v>
      </c>
      <c r="O114" s="23"/>
    </row>
    <row r="115" spans="1:15" s="30" customFormat="1" ht="26.25" customHeight="1">
      <c r="A115" s="172">
        <v>20</v>
      </c>
      <c r="B115" s="159" t="s">
        <v>12</v>
      </c>
      <c r="C115" s="159"/>
      <c r="D115" s="159"/>
      <c r="E115" s="159"/>
      <c r="F115" s="159"/>
      <c r="G115" s="159"/>
      <c r="H115" s="25">
        <f>SUM(H116:H118)</f>
        <v>27750</v>
      </c>
      <c r="I115" s="25"/>
      <c r="J115" s="25">
        <f>SUM(J116:J118)</f>
        <v>8000</v>
      </c>
      <c r="K115" s="54"/>
      <c r="L115" s="23"/>
      <c r="M115" s="23"/>
      <c r="N115" s="23"/>
      <c r="O115" s="154"/>
    </row>
    <row r="116" spans="1:15" s="30" customFormat="1" ht="33.75" customHeight="1">
      <c r="A116" s="172"/>
      <c r="B116" s="162" t="s">
        <v>620</v>
      </c>
      <c r="C116" s="123" t="s">
        <v>621</v>
      </c>
      <c r="D116" s="72" t="s">
        <v>17</v>
      </c>
      <c r="E116" s="72" t="s">
        <v>14</v>
      </c>
      <c r="F116" s="72" t="s">
        <v>181</v>
      </c>
      <c r="G116" s="108" t="s">
        <v>68</v>
      </c>
      <c r="H116" s="23">
        <v>12000</v>
      </c>
      <c r="I116" s="50"/>
      <c r="J116" s="23">
        <v>6000</v>
      </c>
      <c r="K116" s="28" t="s">
        <v>408</v>
      </c>
      <c r="L116" s="23" t="s">
        <v>697</v>
      </c>
      <c r="M116" s="160" t="s">
        <v>69</v>
      </c>
      <c r="N116" s="188" t="s">
        <v>125</v>
      </c>
      <c r="O116" s="155"/>
    </row>
    <row r="117" spans="1:15" s="30" customFormat="1" ht="58.5" customHeight="1">
      <c r="A117" s="172"/>
      <c r="B117" s="162"/>
      <c r="C117" s="123" t="s">
        <v>622</v>
      </c>
      <c r="D117" s="72" t="s">
        <v>17</v>
      </c>
      <c r="E117" s="72" t="s">
        <v>14</v>
      </c>
      <c r="F117" s="72" t="s">
        <v>181</v>
      </c>
      <c r="G117" s="108" t="s">
        <v>70</v>
      </c>
      <c r="H117" s="23">
        <v>12000</v>
      </c>
      <c r="I117" s="50"/>
      <c r="J117" s="23">
        <v>1000</v>
      </c>
      <c r="K117" s="28" t="s">
        <v>166</v>
      </c>
      <c r="L117" s="23" t="s">
        <v>698</v>
      </c>
      <c r="M117" s="160"/>
      <c r="N117" s="188"/>
      <c r="O117" s="155"/>
    </row>
    <row r="118" spans="1:15" s="30" customFormat="1" ht="69" customHeight="1">
      <c r="A118" s="172"/>
      <c r="B118" s="162"/>
      <c r="C118" s="123" t="s">
        <v>623</v>
      </c>
      <c r="D118" s="72" t="s">
        <v>126</v>
      </c>
      <c r="E118" s="72" t="s">
        <v>14</v>
      </c>
      <c r="F118" s="72" t="s">
        <v>181</v>
      </c>
      <c r="G118" s="108" t="s">
        <v>72</v>
      </c>
      <c r="H118" s="23">
        <v>3750</v>
      </c>
      <c r="I118" s="50"/>
      <c r="J118" s="23">
        <v>1000</v>
      </c>
      <c r="K118" s="28" t="s">
        <v>166</v>
      </c>
      <c r="L118" s="23" t="s">
        <v>699</v>
      </c>
      <c r="M118" s="160"/>
      <c r="N118" s="188"/>
      <c r="O118" s="161"/>
    </row>
    <row r="119" spans="1:15" s="30" customFormat="1" ht="22.5" customHeight="1">
      <c r="A119" s="172">
        <v>21</v>
      </c>
      <c r="B119" s="159" t="s">
        <v>12</v>
      </c>
      <c r="C119" s="159"/>
      <c r="D119" s="159"/>
      <c r="E119" s="159"/>
      <c r="F119" s="159"/>
      <c r="G119" s="159"/>
      <c r="H119" s="25">
        <f>SUM(H120:H122)</f>
        <v>17800</v>
      </c>
      <c r="I119" s="25"/>
      <c r="J119" s="25">
        <f>SUM(J120:J122)</f>
        <v>11500</v>
      </c>
      <c r="K119" s="54"/>
      <c r="L119" s="23"/>
      <c r="M119" s="23"/>
      <c r="N119" s="23"/>
      <c r="O119" s="154"/>
    </row>
    <row r="120" spans="1:15" s="30" customFormat="1" ht="36">
      <c r="A120" s="172"/>
      <c r="B120" s="162" t="s">
        <v>628</v>
      </c>
      <c r="C120" s="123" t="s">
        <v>629</v>
      </c>
      <c r="D120" s="72" t="s">
        <v>17</v>
      </c>
      <c r="E120" s="72" t="s">
        <v>14</v>
      </c>
      <c r="F120" s="72" t="s">
        <v>332</v>
      </c>
      <c r="G120" s="65" t="s">
        <v>680</v>
      </c>
      <c r="H120" s="23">
        <v>7800</v>
      </c>
      <c r="I120" s="23"/>
      <c r="J120" s="23">
        <v>4000</v>
      </c>
      <c r="K120" s="28" t="s">
        <v>409</v>
      </c>
      <c r="L120" s="23" t="s">
        <v>74</v>
      </c>
      <c r="M120" s="160" t="s">
        <v>283</v>
      </c>
      <c r="N120" s="160" t="s">
        <v>152</v>
      </c>
      <c r="O120" s="155"/>
    </row>
    <row r="121" spans="1:15" s="30" customFormat="1" ht="39" customHeight="1">
      <c r="A121" s="172"/>
      <c r="B121" s="162"/>
      <c r="C121" s="123" t="s">
        <v>257</v>
      </c>
      <c r="D121" s="72" t="s">
        <v>17</v>
      </c>
      <c r="E121" s="72" t="s">
        <v>14</v>
      </c>
      <c r="F121" s="72">
        <v>2017</v>
      </c>
      <c r="G121" s="65" t="s">
        <v>681</v>
      </c>
      <c r="H121" s="23">
        <v>5500</v>
      </c>
      <c r="I121" s="23"/>
      <c r="J121" s="23">
        <v>5500</v>
      </c>
      <c r="K121" s="28" t="s">
        <v>122</v>
      </c>
      <c r="L121" s="23" t="s">
        <v>258</v>
      </c>
      <c r="M121" s="160"/>
      <c r="N121" s="160"/>
      <c r="O121" s="155"/>
    </row>
    <row r="122" spans="1:15" s="30" customFormat="1" ht="36">
      <c r="A122" s="172"/>
      <c r="B122" s="162"/>
      <c r="C122" s="123" t="s">
        <v>259</v>
      </c>
      <c r="D122" s="72" t="s">
        <v>17</v>
      </c>
      <c r="E122" s="72" t="s">
        <v>14</v>
      </c>
      <c r="F122" s="72" t="s">
        <v>332</v>
      </c>
      <c r="G122" s="65" t="s">
        <v>410</v>
      </c>
      <c r="H122" s="23">
        <v>4500</v>
      </c>
      <c r="I122" s="23"/>
      <c r="J122" s="23">
        <v>2000</v>
      </c>
      <c r="K122" s="28" t="s">
        <v>411</v>
      </c>
      <c r="L122" s="23" t="s">
        <v>75</v>
      </c>
      <c r="M122" s="160"/>
      <c r="N122" s="160"/>
      <c r="O122" s="161"/>
    </row>
    <row r="123" spans="1:15" s="30" customFormat="1" ht="71.25" customHeight="1">
      <c r="A123" s="94">
        <v>22</v>
      </c>
      <c r="B123" s="198" t="s">
        <v>516</v>
      </c>
      <c r="C123" s="199"/>
      <c r="D123" s="72" t="s">
        <v>202</v>
      </c>
      <c r="E123" s="72" t="s">
        <v>134</v>
      </c>
      <c r="F123" s="72" t="s">
        <v>517</v>
      </c>
      <c r="G123" s="65" t="s">
        <v>683</v>
      </c>
      <c r="H123" s="23">
        <v>30000</v>
      </c>
      <c r="I123" s="23"/>
      <c r="J123" s="23">
        <v>6000</v>
      </c>
      <c r="K123" s="28" t="s">
        <v>518</v>
      </c>
      <c r="L123" s="23" t="s">
        <v>251</v>
      </c>
      <c r="M123" s="23" t="s">
        <v>543</v>
      </c>
      <c r="N123" s="23" t="s">
        <v>519</v>
      </c>
      <c r="O123" s="45"/>
    </row>
    <row r="124" spans="1:15" s="30" customFormat="1" ht="71.25" customHeight="1">
      <c r="A124" s="94">
        <v>23</v>
      </c>
      <c r="B124" s="182" t="s">
        <v>653</v>
      </c>
      <c r="C124" s="183"/>
      <c r="D124" s="80" t="s">
        <v>420</v>
      </c>
      <c r="E124" s="80" t="s">
        <v>421</v>
      </c>
      <c r="F124" s="80" t="s">
        <v>422</v>
      </c>
      <c r="G124" s="65" t="s">
        <v>489</v>
      </c>
      <c r="H124" s="23">
        <v>21000</v>
      </c>
      <c r="I124" s="23"/>
      <c r="J124" s="23">
        <v>6000</v>
      </c>
      <c r="K124" s="28" t="s">
        <v>490</v>
      </c>
      <c r="L124" s="29" t="s">
        <v>45</v>
      </c>
      <c r="M124" s="23" t="s">
        <v>491</v>
      </c>
      <c r="N124" s="23" t="s">
        <v>152</v>
      </c>
      <c r="O124" s="45"/>
    </row>
    <row r="125" spans="1:15" s="18" customFormat="1" ht="32.25" customHeight="1">
      <c r="A125" s="179" t="s">
        <v>556</v>
      </c>
      <c r="B125" s="180"/>
      <c r="C125" s="181"/>
      <c r="D125" s="96"/>
      <c r="E125" s="96"/>
      <c r="F125" s="96"/>
      <c r="G125" s="98"/>
      <c r="H125" s="25">
        <f>SUM(H126:H139)-H129</f>
        <v>1431978</v>
      </c>
      <c r="I125" s="25"/>
      <c r="J125" s="25"/>
      <c r="K125" s="25"/>
      <c r="L125" s="19"/>
      <c r="M125" s="23"/>
      <c r="N125" s="23"/>
      <c r="O125" s="23"/>
    </row>
    <row r="126" spans="1:15" ht="63.75" customHeight="1">
      <c r="A126" s="72">
        <v>1</v>
      </c>
      <c r="B126" s="162" t="s">
        <v>260</v>
      </c>
      <c r="C126" s="162"/>
      <c r="D126" s="63" t="s">
        <v>207</v>
      </c>
      <c r="E126" s="63" t="s">
        <v>141</v>
      </c>
      <c r="F126" s="63" t="s">
        <v>261</v>
      </c>
      <c r="G126" s="64" t="s">
        <v>262</v>
      </c>
      <c r="H126" s="11">
        <v>300000</v>
      </c>
      <c r="I126" s="11"/>
      <c r="J126" s="11"/>
      <c r="K126" s="34" t="s">
        <v>263</v>
      </c>
      <c r="L126" s="11" t="s">
        <v>264</v>
      </c>
      <c r="M126" s="11" t="s">
        <v>283</v>
      </c>
      <c r="N126" s="11" t="s">
        <v>265</v>
      </c>
      <c r="O126" s="23"/>
    </row>
    <row r="127" spans="1:15" ht="63.75" customHeight="1">
      <c r="A127" s="72">
        <v>2</v>
      </c>
      <c r="B127" s="162" t="s">
        <v>630</v>
      </c>
      <c r="C127" s="162"/>
      <c r="D127" s="63" t="s">
        <v>23</v>
      </c>
      <c r="E127" s="63" t="s">
        <v>141</v>
      </c>
      <c r="F127" s="63" t="s">
        <v>261</v>
      </c>
      <c r="G127" s="64" t="s">
        <v>266</v>
      </c>
      <c r="H127" s="11">
        <v>500000</v>
      </c>
      <c r="I127" s="11"/>
      <c r="J127" s="11"/>
      <c r="K127" s="34" t="s">
        <v>263</v>
      </c>
      <c r="L127" s="11" t="s">
        <v>267</v>
      </c>
      <c r="M127" s="11" t="s">
        <v>283</v>
      </c>
      <c r="N127" s="11" t="s">
        <v>268</v>
      </c>
      <c r="O127" s="23"/>
    </row>
    <row r="128" spans="1:17" ht="63.75" customHeight="1">
      <c r="A128" s="94">
        <v>3</v>
      </c>
      <c r="B128" s="221" t="s">
        <v>610</v>
      </c>
      <c r="C128" s="221"/>
      <c r="D128" s="112" t="s">
        <v>520</v>
      </c>
      <c r="E128" s="112" t="s">
        <v>14</v>
      </c>
      <c r="F128" s="112" t="s">
        <v>261</v>
      </c>
      <c r="G128" s="113" t="s">
        <v>523</v>
      </c>
      <c r="H128" s="112">
        <v>115000</v>
      </c>
      <c r="I128" s="113"/>
      <c r="J128" s="113"/>
      <c r="K128" s="113" t="s">
        <v>524</v>
      </c>
      <c r="L128" s="114" t="s">
        <v>521</v>
      </c>
      <c r="M128" s="112" t="s">
        <v>522</v>
      </c>
      <c r="N128" s="114" t="s">
        <v>268</v>
      </c>
      <c r="O128" s="116"/>
      <c r="Q128" s="115"/>
    </row>
    <row r="129" spans="1:15" ht="24" customHeight="1">
      <c r="A129" s="157">
        <v>4</v>
      </c>
      <c r="B129" s="159" t="s">
        <v>12</v>
      </c>
      <c r="C129" s="159"/>
      <c r="D129" s="159"/>
      <c r="E129" s="159"/>
      <c r="F129" s="159"/>
      <c r="G129" s="159"/>
      <c r="H129" s="25">
        <f>SUM(H130:H134)</f>
        <v>313000</v>
      </c>
      <c r="I129" s="25"/>
      <c r="J129" s="25"/>
      <c r="K129" s="54"/>
      <c r="L129" s="23"/>
      <c r="M129" s="23"/>
      <c r="N129" s="23"/>
      <c r="O129" s="23"/>
    </row>
    <row r="130" spans="1:15" ht="27" customHeight="1">
      <c r="A130" s="158"/>
      <c r="B130" s="157" t="s">
        <v>603</v>
      </c>
      <c r="C130" s="127" t="s">
        <v>604</v>
      </c>
      <c r="D130" s="63" t="s">
        <v>269</v>
      </c>
      <c r="E130" s="63" t="s">
        <v>141</v>
      </c>
      <c r="F130" s="63" t="s">
        <v>270</v>
      </c>
      <c r="G130" s="64" t="s">
        <v>271</v>
      </c>
      <c r="H130" s="31">
        <v>52000</v>
      </c>
      <c r="I130" s="12"/>
      <c r="J130" s="42"/>
      <c r="K130" s="34" t="s">
        <v>430</v>
      </c>
      <c r="L130" s="23" t="s">
        <v>137</v>
      </c>
      <c r="M130" s="11" t="s">
        <v>549</v>
      </c>
      <c r="N130" s="11" t="s">
        <v>272</v>
      </c>
      <c r="O130" s="23"/>
    </row>
    <row r="131" spans="1:15" ht="30" customHeight="1">
      <c r="A131" s="158"/>
      <c r="B131" s="158"/>
      <c r="C131" s="127" t="s">
        <v>605</v>
      </c>
      <c r="D131" s="63" t="s">
        <v>95</v>
      </c>
      <c r="E131" s="63" t="s">
        <v>141</v>
      </c>
      <c r="F131" s="63" t="s">
        <v>270</v>
      </c>
      <c r="G131" s="64" t="s">
        <v>273</v>
      </c>
      <c r="H131" s="31">
        <v>80000</v>
      </c>
      <c r="I131" s="12"/>
      <c r="J131" s="42"/>
      <c r="K131" s="34" t="s">
        <v>430</v>
      </c>
      <c r="L131" s="23" t="s">
        <v>137</v>
      </c>
      <c r="M131" s="11" t="s">
        <v>549</v>
      </c>
      <c r="N131" s="11" t="s">
        <v>274</v>
      </c>
      <c r="O131" s="23"/>
    </row>
    <row r="132" spans="1:15" s="30" customFormat="1" ht="39.75" customHeight="1">
      <c r="A132" s="158"/>
      <c r="B132" s="158"/>
      <c r="C132" s="124" t="s">
        <v>606</v>
      </c>
      <c r="D132" s="63" t="s">
        <v>133</v>
      </c>
      <c r="E132" s="63" t="s">
        <v>134</v>
      </c>
      <c r="F132" s="63" t="s">
        <v>435</v>
      </c>
      <c r="G132" s="64" t="s">
        <v>136</v>
      </c>
      <c r="H132" s="11">
        <v>110000</v>
      </c>
      <c r="I132" s="11"/>
      <c r="J132" s="11"/>
      <c r="K132" s="34" t="s">
        <v>431</v>
      </c>
      <c r="L132" s="11" t="s">
        <v>137</v>
      </c>
      <c r="M132" s="11" t="s">
        <v>138</v>
      </c>
      <c r="N132" s="11" t="s">
        <v>139</v>
      </c>
      <c r="O132" s="23"/>
    </row>
    <row r="133" spans="1:15" s="30" customFormat="1" ht="42" customHeight="1">
      <c r="A133" s="158"/>
      <c r="B133" s="158"/>
      <c r="C133" s="125" t="s">
        <v>607</v>
      </c>
      <c r="D133" s="63" t="s">
        <v>13</v>
      </c>
      <c r="E133" s="63" t="s">
        <v>141</v>
      </c>
      <c r="F133" s="63" t="s">
        <v>435</v>
      </c>
      <c r="G133" s="64" t="s">
        <v>552</v>
      </c>
      <c r="H133" s="11">
        <v>32000</v>
      </c>
      <c r="I133" s="11"/>
      <c r="J133" s="42"/>
      <c r="K133" s="44" t="s">
        <v>695</v>
      </c>
      <c r="L133" s="29" t="s">
        <v>45</v>
      </c>
      <c r="M133" s="11" t="s">
        <v>546</v>
      </c>
      <c r="N133" s="11" t="s">
        <v>550</v>
      </c>
      <c r="O133" s="23"/>
    </row>
    <row r="134" spans="1:15" s="30" customFormat="1" ht="43.5" customHeight="1">
      <c r="A134" s="173"/>
      <c r="B134" s="173"/>
      <c r="C134" s="124" t="s">
        <v>609</v>
      </c>
      <c r="D134" s="63" t="s">
        <v>143</v>
      </c>
      <c r="E134" s="63" t="s">
        <v>144</v>
      </c>
      <c r="F134" s="63" t="s">
        <v>435</v>
      </c>
      <c r="G134" s="64" t="s">
        <v>145</v>
      </c>
      <c r="H134" s="11">
        <v>39000</v>
      </c>
      <c r="I134" s="11"/>
      <c r="J134" s="11"/>
      <c r="K134" s="32" t="s">
        <v>432</v>
      </c>
      <c r="L134" s="11" t="s">
        <v>373</v>
      </c>
      <c r="M134" s="11" t="s">
        <v>551</v>
      </c>
      <c r="N134" s="11" t="s">
        <v>142</v>
      </c>
      <c r="O134" s="23"/>
    </row>
    <row r="135" spans="1:15" s="30" customFormat="1" ht="43.5" customHeight="1">
      <c r="A135" s="99">
        <v>5</v>
      </c>
      <c r="B135" s="196" t="s">
        <v>632</v>
      </c>
      <c r="C135" s="197"/>
      <c r="D135" s="63" t="s">
        <v>348</v>
      </c>
      <c r="E135" s="63" t="s">
        <v>134</v>
      </c>
      <c r="F135" s="63" t="s">
        <v>557</v>
      </c>
      <c r="G135" s="64" t="s">
        <v>558</v>
      </c>
      <c r="H135" s="11">
        <v>120000</v>
      </c>
      <c r="I135" s="11"/>
      <c r="J135" s="11"/>
      <c r="K135" s="32" t="s">
        <v>559</v>
      </c>
      <c r="L135" s="11" t="s">
        <v>560</v>
      </c>
      <c r="M135" s="11" t="s">
        <v>571</v>
      </c>
      <c r="N135" s="11" t="s">
        <v>561</v>
      </c>
      <c r="O135" s="23"/>
    </row>
    <row r="136" spans="1:15" s="30" customFormat="1" ht="33" customHeight="1">
      <c r="A136" s="72">
        <v>6</v>
      </c>
      <c r="B136" s="162" t="s">
        <v>631</v>
      </c>
      <c r="C136" s="162"/>
      <c r="D136" s="72" t="s">
        <v>13</v>
      </c>
      <c r="E136" s="72" t="s">
        <v>14</v>
      </c>
      <c r="F136" s="72" t="s">
        <v>436</v>
      </c>
      <c r="G136" s="65" t="s">
        <v>82</v>
      </c>
      <c r="H136" s="23"/>
      <c r="I136" s="23"/>
      <c r="J136" s="50"/>
      <c r="K136" s="28" t="s">
        <v>433</v>
      </c>
      <c r="L136" s="23" t="s">
        <v>83</v>
      </c>
      <c r="M136" s="23" t="s">
        <v>15</v>
      </c>
      <c r="N136" s="23" t="s">
        <v>275</v>
      </c>
      <c r="O136" s="23"/>
    </row>
    <row r="137" spans="1:15" s="30" customFormat="1" ht="33" customHeight="1">
      <c r="A137" s="72">
        <v>7</v>
      </c>
      <c r="B137" s="162" t="s">
        <v>276</v>
      </c>
      <c r="C137" s="162"/>
      <c r="D137" s="72" t="s">
        <v>84</v>
      </c>
      <c r="E137" s="72" t="s">
        <v>14</v>
      </c>
      <c r="F137" s="72" t="s">
        <v>438</v>
      </c>
      <c r="G137" s="65" t="s">
        <v>85</v>
      </c>
      <c r="H137" s="23">
        <v>34500</v>
      </c>
      <c r="I137" s="23"/>
      <c r="J137" s="23"/>
      <c r="K137" s="28" t="s">
        <v>49</v>
      </c>
      <c r="L137" s="23" t="s">
        <v>137</v>
      </c>
      <c r="M137" s="23" t="s">
        <v>34</v>
      </c>
      <c r="N137" s="23" t="s">
        <v>277</v>
      </c>
      <c r="O137" s="23"/>
    </row>
    <row r="138" spans="1:15" s="30" customFormat="1" ht="33" customHeight="1">
      <c r="A138" s="72">
        <v>8</v>
      </c>
      <c r="B138" s="162" t="s">
        <v>278</v>
      </c>
      <c r="C138" s="162"/>
      <c r="D138" s="72" t="s">
        <v>434</v>
      </c>
      <c r="E138" s="72" t="s">
        <v>14</v>
      </c>
      <c r="F138" s="72" t="s">
        <v>438</v>
      </c>
      <c r="G138" s="65" t="s">
        <v>86</v>
      </c>
      <c r="H138" s="23">
        <v>34478</v>
      </c>
      <c r="I138" s="23"/>
      <c r="J138" s="23"/>
      <c r="K138" s="28" t="s">
        <v>49</v>
      </c>
      <c r="L138" s="23" t="s">
        <v>137</v>
      </c>
      <c r="M138" s="23" t="s">
        <v>34</v>
      </c>
      <c r="N138" s="23" t="s">
        <v>121</v>
      </c>
      <c r="O138" s="23"/>
    </row>
    <row r="139" spans="1:15" s="30" customFormat="1" ht="33" customHeight="1">
      <c r="A139" s="72">
        <v>9</v>
      </c>
      <c r="B139" s="162" t="s">
        <v>279</v>
      </c>
      <c r="C139" s="162"/>
      <c r="D139" s="72" t="s">
        <v>71</v>
      </c>
      <c r="E139" s="72" t="s">
        <v>88</v>
      </c>
      <c r="F139" s="72" t="s">
        <v>437</v>
      </c>
      <c r="G139" s="65" t="s">
        <v>89</v>
      </c>
      <c r="H139" s="23">
        <v>15000</v>
      </c>
      <c r="I139" s="23"/>
      <c r="J139" s="23"/>
      <c r="K139" s="28" t="s">
        <v>49</v>
      </c>
      <c r="L139" s="23" t="s">
        <v>90</v>
      </c>
      <c r="M139" s="23" t="s">
        <v>41</v>
      </c>
      <c r="N139" s="23" t="s">
        <v>280</v>
      </c>
      <c r="O139" s="23"/>
    </row>
  </sheetData>
  <sheetProtection/>
  <mergeCells count="161">
    <mergeCell ref="A129:A134"/>
    <mergeCell ref="B130:B134"/>
    <mergeCell ref="B129:G129"/>
    <mergeCell ref="B111:C111"/>
    <mergeCell ref="B119:G119"/>
    <mergeCell ref="B127:C127"/>
    <mergeCell ref="B123:C123"/>
    <mergeCell ref="B128:C128"/>
    <mergeCell ref="B126:C126"/>
    <mergeCell ref="B124:C124"/>
    <mergeCell ref="A90:A93"/>
    <mergeCell ref="B95:C95"/>
    <mergeCell ref="B105:C105"/>
    <mergeCell ref="B103:C103"/>
    <mergeCell ref="B104:C104"/>
    <mergeCell ref="B98:C98"/>
    <mergeCell ref="B100:C100"/>
    <mergeCell ref="B99:C99"/>
    <mergeCell ref="B97:C97"/>
    <mergeCell ref="B101:C101"/>
    <mergeCell ref="N91:N93"/>
    <mergeCell ref="B72:B73"/>
    <mergeCell ref="N72:N73"/>
    <mergeCell ref="M72:M73"/>
    <mergeCell ref="B74:C74"/>
    <mergeCell ref="B77:B89"/>
    <mergeCell ref="B94:C94"/>
    <mergeCell ref="B60:B63"/>
    <mergeCell ref="B49:C49"/>
    <mergeCell ref="B56:C56"/>
    <mergeCell ref="B58:C58"/>
    <mergeCell ref="B67:B68"/>
    <mergeCell ref="B54:C54"/>
    <mergeCell ref="A71:A73"/>
    <mergeCell ref="B71:G71"/>
    <mergeCell ref="B70:C70"/>
    <mergeCell ref="B44:C44"/>
    <mergeCell ref="B45:C45"/>
    <mergeCell ref="B55:C55"/>
    <mergeCell ref="B48:C48"/>
    <mergeCell ref="A11:A13"/>
    <mergeCell ref="A41:C41"/>
    <mergeCell ref="B43:C43"/>
    <mergeCell ref="A66:A68"/>
    <mergeCell ref="B16:C16"/>
    <mergeCell ref="B47:C47"/>
    <mergeCell ref="B32:C32"/>
    <mergeCell ref="A20:C20"/>
    <mergeCell ref="B18:C18"/>
    <mergeCell ref="B19:C19"/>
    <mergeCell ref="B12:B13"/>
    <mergeCell ref="B11:G11"/>
    <mergeCell ref="E12:E13"/>
    <mergeCell ref="B31:C31"/>
    <mergeCell ref="B21:C21"/>
    <mergeCell ref="B14:C14"/>
    <mergeCell ref="B15:C15"/>
    <mergeCell ref="B17:C17"/>
    <mergeCell ref="B23:G23"/>
    <mergeCell ref="B38:C38"/>
    <mergeCell ref="A42:C42"/>
    <mergeCell ref="B90:G90"/>
    <mergeCell ref="B135:C135"/>
    <mergeCell ref="B66:G66"/>
    <mergeCell ref="B59:G59"/>
    <mergeCell ref="A125:C125"/>
    <mergeCell ref="A119:A122"/>
    <mergeCell ref="A115:A118"/>
    <mergeCell ref="B115:G115"/>
    <mergeCell ref="D3:D4"/>
    <mergeCell ref="K3:K4"/>
    <mergeCell ref="J3:J4"/>
    <mergeCell ref="I3:I4"/>
    <mergeCell ref="E3:E4"/>
    <mergeCell ref="H3:H4"/>
    <mergeCell ref="F3:F4"/>
    <mergeCell ref="G3:G4"/>
    <mergeCell ref="B139:C139"/>
    <mergeCell ref="B69:C69"/>
    <mergeCell ref="B138:C138"/>
    <mergeCell ref="B120:B122"/>
    <mergeCell ref="B137:C137"/>
    <mergeCell ref="B136:C136"/>
    <mergeCell ref="B102:C102"/>
    <mergeCell ref="B76:G76"/>
    <mergeCell ref="B112:C112"/>
    <mergeCell ref="B113:C113"/>
    <mergeCell ref="B8:C8"/>
    <mergeCell ref="A3:A4"/>
    <mergeCell ref="B3:C4"/>
    <mergeCell ref="B64:C64"/>
    <mergeCell ref="B57:C57"/>
    <mergeCell ref="B30:C30"/>
    <mergeCell ref="B40:C40"/>
    <mergeCell ref="B46:C46"/>
    <mergeCell ref="B9:C9"/>
    <mergeCell ref="A50:A52"/>
    <mergeCell ref="B10:C10"/>
    <mergeCell ref="D12:D13"/>
    <mergeCell ref="N12:N13"/>
    <mergeCell ref="M3:M4"/>
    <mergeCell ref="L3:L4"/>
    <mergeCell ref="M12:M13"/>
    <mergeCell ref="L12:L13"/>
    <mergeCell ref="A6:C6"/>
    <mergeCell ref="A5:C5"/>
    <mergeCell ref="A7:C7"/>
    <mergeCell ref="N120:N122"/>
    <mergeCell ref="M120:M122"/>
    <mergeCell ref="M116:M118"/>
    <mergeCell ref="N116:N118"/>
    <mergeCell ref="B116:B118"/>
    <mergeCell ref="B114:C114"/>
    <mergeCell ref="B24:B29"/>
    <mergeCell ref="A23:A29"/>
    <mergeCell ref="B65:C65"/>
    <mergeCell ref="B34:C34"/>
    <mergeCell ref="B33:C33"/>
    <mergeCell ref="B50:G50"/>
    <mergeCell ref="A59:A63"/>
    <mergeCell ref="E24:E29"/>
    <mergeCell ref="B39:C39"/>
    <mergeCell ref="O119:O122"/>
    <mergeCell ref="O59:O62"/>
    <mergeCell ref="O66:O68"/>
    <mergeCell ref="O90:O93"/>
    <mergeCell ref="O108:O110"/>
    <mergeCell ref="O115:O118"/>
    <mergeCell ref="B96:C96"/>
    <mergeCell ref="A75:C75"/>
    <mergeCell ref="N107:N110"/>
    <mergeCell ref="M51:M52"/>
    <mergeCell ref="L107:L110"/>
    <mergeCell ref="A106:A110"/>
    <mergeCell ref="B106:G106"/>
    <mergeCell ref="A76:A89"/>
    <mergeCell ref="B51:B52"/>
    <mergeCell ref="B53:C53"/>
    <mergeCell ref="M107:M110"/>
    <mergeCell ref="B107:B110"/>
    <mergeCell ref="B91:B93"/>
    <mergeCell ref="N3:N4"/>
    <mergeCell ref="N24:N29"/>
    <mergeCell ref="L67:L68"/>
    <mergeCell ref="M67:M68"/>
    <mergeCell ref="N67:N68"/>
    <mergeCell ref="N60:N62"/>
    <mergeCell ref="M60:M62"/>
    <mergeCell ref="N51:N52"/>
    <mergeCell ref="M36:M37"/>
    <mergeCell ref="N36:N37"/>
    <mergeCell ref="O50:O51"/>
    <mergeCell ref="A1:O1"/>
    <mergeCell ref="A35:A37"/>
    <mergeCell ref="B35:G35"/>
    <mergeCell ref="B36:B37"/>
    <mergeCell ref="O3:O4"/>
    <mergeCell ref="O11:O13"/>
    <mergeCell ref="O23:O29"/>
    <mergeCell ref="B22:C22"/>
    <mergeCell ref="L2:N2"/>
  </mergeCells>
  <printOptions horizontalCentered="1"/>
  <pageMargins left="0.2362204724409449" right="0.1968503937007874" top="0.35433070866141736" bottom="0.35433070866141736" header="0.15748031496062992" footer="0.07874015748031496"/>
  <pageSetup horizontalDpi="600" verticalDpi="600" orientation="landscape" paperSize="9" scale="70" r:id="rId1"/>
  <headerFooter alignWithMargins="0">
    <oddFooter>&amp;L注：备注栏标注“▲”的项目为省重点项目，“★”的为市挂图作战项目，“＊”的为市重大项目。&amp;R第&amp;P页，共&amp;N页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cp:lastPrinted>2017-02-20T02:21:41Z</cp:lastPrinted>
  <dcterms:created xsi:type="dcterms:W3CDTF">1996-12-17T01:32:42Z</dcterms:created>
  <dcterms:modified xsi:type="dcterms:W3CDTF">2017-03-01T01:21:03Z</dcterms:modified>
  <cp:category/>
  <cp:version/>
  <cp:contentType/>
  <cp:contentStatus/>
</cp:coreProperties>
</file>