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初步汇总整合" sheetId="2" state="hidden" r:id="rId1"/>
    <sheet name="2024年衔接资金项目库明细" sheetId="5" r:id="rId2"/>
  </sheets>
  <definedNames>
    <definedName name="_xlnm._FilterDatabase" localSheetId="0" hidden="1">初步汇总整合!$A$3:$Q$62</definedName>
    <definedName name="_xlnm._FilterDatabase" localSheetId="1" hidden="1">'2024年衔接资金项目库明细'!$4:$63</definedName>
    <definedName name="_xlnm.Print_Titles" localSheetId="1">'2024年衔接资金项目库明细'!$2:$3</definedName>
    <definedName name="_xlnm.Print_Area" localSheetId="1">'2024年衔接资金项目库明细'!$A$1:$O$40</definedName>
  </definedNames>
  <calcPr calcId="144525"/>
</workbook>
</file>

<file path=xl/sharedStrings.xml><?xml version="1.0" encoding="utf-8"?>
<sst xmlns="http://schemas.openxmlformats.org/spreadsheetml/2006/main" count="861" uniqueCount="435">
  <si>
    <t>2024年财政衔接推进乡村振兴补助资金项目明细</t>
  </si>
  <si>
    <t>序号</t>
  </si>
  <si>
    <t>项目类型</t>
  </si>
  <si>
    <t>项目子型</t>
  </si>
  <si>
    <t>产业发展环节</t>
  </si>
  <si>
    <t>项目名称</t>
  </si>
  <si>
    <t>实施地点</t>
  </si>
  <si>
    <t>实施内容</t>
  </si>
  <si>
    <t>实施业主</t>
  </si>
  <si>
    <t>资金来源（万元）</t>
  </si>
  <si>
    <t>总投入</t>
  </si>
  <si>
    <t>财政衔接推进乡村振兴补助资金</t>
  </si>
  <si>
    <t>移民后期扶持资金</t>
  </si>
  <si>
    <t>行业专款资金</t>
  </si>
  <si>
    <t>农村综合改革转移支付美丽乡村奖补</t>
  </si>
  <si>
    <t>农村综合改革转移支付农村公益事业财政奖补</t>
  </si>
  <si>
    <t>乡村振兴在债券及重点项目专项贷款融资资金</t>
  </si>
  <si>
    <t>业主自筹</t>
  </si>
  <si>
    <t>备  注</t>
  </si>
  <si>
    <t>刚性任务</t>
  </si>
  <si>
    <t>政策保障</t>
  </si>
  <si>
    <t>新塘村易地搬迁安置点后续扶持产业项目</t>
  </si>
  <si>
    <t>孝姑镇新塘村</t>
  </si>
  <si>
    <t>由新塘村争取上级资金150万元入股到犍为百木中药材种植专业合作社，扩大中药材加工厂房500平方需要30万，坝子700平方需要20万，增加改进设备烘干线2套需要50万，从而提升产能，提高效益</t>
  </si>
  <si>
    <t>孝姑镇</t>
  </si>
  <si>
    <t>刚性任务（到户产业类）</t>
  </si>
  <si>
    <t>犍为县2024年到户产业发展项目</t>
  </si>
  <si>
    <t>15个镇</t>
  </si>
  <si>
    <t>支持有发展能力和产业发展意愿的脱贫对象或监测对象发展到户产业。每户最高补助8000元。</t>
  </si>
  <si>
    <t>脱贫户监测户</t>
  </si>
  <si>
    <t>罗城镇二龙村特色甲鱼养殖项目</t>
  </si>
  <si>
    <t>罗城镇二龙村</t>
  </si>
  <si>
    <t>实施罗城镇二龙村特色甲鱼养殖20户（按6000元/户补助）。</t>
  </si>
  <si>
    <t>移民户</t>
  </si>
  <si>
    <t>犍为县2024年扶贫小额信贷贴息项目</t>
  </si>
  <si>
    <t>犍为县</t>
  </si>
  <si>
    <t>用于我县2024年脱贫对象扶贫小额信贷专项贴息。</t>
  </si>
  <si>
    <t>县农业农村局</t>
  </si>
  <si>
    <t>犍为县2024年易地扶贫搬迁贴息项目</t>
  </si>
  <si>
    <t>用于我县易地扶贫搬迁专项建设基金和长期低息贷款资金专项贴息。</t>
  </si>
  <si>
    <t>犍为县2024年雨露计划补助项目</t>
  </si>
  <si>
    <t>当年度符合申报条件的职业技术院校读贫对象或监测对象家庭子女，1500元/人·期。</t>
  </si>
  <si>
    <t>脱贫劳动力跨省务工一次性交通补贴</t>
  </si>
  <si>
    <t>补助脱贫户、监测户500元/人·年</t>
  </si>
  <si>
    <t>县就业创业促进中心</t>
  </si>
  <si>
    <t>乡村公益性岗位补贴（脱贫劳动力、监测户）</t>
  </si>
  <si>
    <t>补助脱贫户、监测户300元/人·月</t>
  </si>
  <si>
    <t>移民住房改造</t>
  </si>
  <si>
    <t>涉及村</t>
  </si>
  <si>
    <t>实施移民住房重建25户（菜佳村4户、红蓉村4户、白鹤村1户、七星村1户、铁山村2户、二龙村1户、金光村2户、邓坝村4户、花金村3户、方井村1户、上场村2户），风貌改造21户（菜佳村3户、白鹤村2户、七星村2户、大同村2户、铁山村5户、邓坝村5户、花金村2户）（资金117万元）。</t>
  </si>
  <si>
    <t>罗城镇、舞雩镇、寿保镇、定文镇</t>
  </si>
  <si>
    <t>移民产业技术转型培训</t>
  </si>
  <si>
    <t>二龙村、铁山村、菜佳村、大同村、邓坝村、花金村、洛江村、伯乐村、方井村、石马村</t>
  </si>
  <si>
    <t>实施移民产业技术转型培训500人（罗城镇200人、寿保镇100人、清溪镇100人、定文镇50人、舞雩镇50人）（资金30万元）。</t>
  </si>
  <si>
    <t>航电管理局</t>
  </si>
  <si>
    <t>犍为航电农村安置点一体化污水处理项目</t>
  </si>
  <si>
    <t>石马村、葫芦村、前丰村、塘坝社区</t>
  </si>
  <si>
    <t>实施岷江犍为航电枢纽工程石马安置点（石马村）、三块田安置点（葫芦村）、前丰安置点（前丰村）、镇江安置点（塘坝社区）、跃进安置点（塘坝社区）等5个农村集中安置点6个一体化污水处理设备2024年运营维护。</t>
  </si>
  <si>
    <t>天府粮仓类</t>
  </si>
  <si>
    <t>粮</t>
  </si>
  <si>
    <t>建基地</t>
  </si>
  <si>
    <t>罗城镇天府粮仓•水稻+农业园区项目</t>
  </si>
  <si>
    <t xml:space="preserve">罗城镇二龙村道路建设项目，计划投资100万元，建设内容包括：                         1.二龙村6组新桥坝到筠山村村委会路口道路加宽1米，长度1.8公里，20公分厚。计划投资37万元。
2.二龙村6组新桥坝到筠山村村委会路口道路黑化1.8公里，宽4.5米，0.05米厚。每千米预计需35万元，计划投资63万元。             
工程造价最终以设计财评价为准。                          </t>
  </si>
  <si>
    <t>罗城镇</t>
  </si>
  <si>
    <t>再生稻示范片打造提升工程</t>
  </si>
  <si>
    <t>舞雩镇玉泉村</t>
  </si>
  <si>
    <t>1.对犍罗路可视范围内田坎进行整治，约650亩稻田。2.沙坝新居至周四商店3公里河道整治（因每年汛期河道涨水淹没农田形成大片淹没地，群众反映强烈）。3.对人新路旁连接高标准农田4公里4.5米宽毛丕路进行硬化。</t>
  </si>
  <si>
    <t>舞雩镇</t>
  </si>
  <si>
    <t>“中国好粮油”双溪优质（有机、富硒）水稻基地建设项目</t>
  </si>
  <si>
    <t>双溪镇长坪村、硝水村</t>
  </si>
  <si>
    <t xml:space="preserve">1.长坪村：新建仓库5间150平方，预算45万元；囤水田4200米，按240元/米预算，共100.8万。小计145.8万元  。                              2.硝水村：产业道硬化道路3公里、宽4.5米，实施地点硝水村4、5组。预算165万元；基础设施建设补齐短板，新建石河堰2个，实施地点硝水6组、4组（梁家山），蓄水13万方；沟渠整治1公里.预算150万元。小计315万元。                                     </t>
  </si>
  <si>
    <t>双溪镇</t>
  </si>
  <si>
    <t>清溪镇省级乡村振兴示范镇奖补资金粮油现代农业园区建设项目</t>
  </si>
  <si>
    <t>清溪镇七一村</t>
  </si>
  <si>
    <t>在七一村打造粮油示范基地1个，约200亩，并配套产业道路、灌溉等基础设施。</t>
  </si>
  <si>
    <t>清溪镇</t>
  </si>
  <si>
    <t>乡村振兴示范奖补</t>
  </si>
  <si>
    <t>搞加工</t>
  </si>
  <si>
    <t>社会化服务项目</t>
  </si>
  <si>
    <t>寿保镇</t>
  </si>
  <si>
    <t>社会化服务0.6万亩，修建服务中心和冻库。</t>
  </si>
  <si>
    <t>犍为“天府粮仓”玉屏镇粮油社会化服务中心和基地补短提升项目</t>
  </si>
  <si>
    <t>玉屏镇长沙村</t>
  </si>
  <si>
    <t>1.新建粮油社会化服务中心1个。包括烘干中心、仓储中心、农机服务中心等。2.道路加宽约1公里（加宽1.5米）</t>
  </si>
  <si>
    <t>玉屏镇</t>
  </si>
  <si>
    <t>产业园区类</t>
  </si>
  <si>
    <t>水稻+兔</t>
  </si>
  <si>
    <t>水稻兔园区智慧农业建设</t>
  </si>
  <si>
    <t>在水稻+兔现代农业园区安装智慧种植平台，建设土壤温湿度传感器、虫情测报仪、小型气象站等智慧农业系统。</t>
  </si>
  <si>
    <t>创品牌</t>
  </si>
  <si>
    <t>水稻兔园区特色农副产品品牌推广及相关基础设施提升</t>
  </si>
  <si>
    <t>在水稻+兔现代农业园区开展特色农副产品品牌推广、宣传等相关工作，配套相应补短工程项目。</t>
  </si>
  <si>
    <t>促融合</t>
  </si>
  <si>
    <t>稻兔现代农业园区基础提升项目</t>
  </si>
  <si>
    <t>舞雩镇
双桥村、康乐村</t>
  </si>
  <si>
    <t>1.拟对双桥村至康乐村高标农田产业区域进出道路“白+黑”沥青混凝土路面硬化7.5公里，并新建会车坝。计划投入620万元。
2.新桥桥面加宽至6米，并配套安防设施。计划投入125万元
3.粮油社会化服务中心专电接入工程计划投入8万元</t>
  </si>
  <si>
    <t>粮油+生猪</t>
  </si>
  <si>
    <t>龙孔粮油+生猪种养循环园区提升项目</t>
  </si>
  <si>
    <t>龙孔镇龙华村、康村</t>
  </si>
  <si>
    <t>1.在龙华村和康村提升约10公里核心园区产业道路（提升是否是黑化？？）
2.与新希望合作，在龙华村修建300平米粮油+生猪种养循环园区管理服务中心
3.在龙华村修建总长约2公里的上山作业道
4.采购安装消纳管网48000米</t>
  </si>
  <si>
    <t>龙孔镇</t>
  </si>
  <si>
    <t>茉莉花</t>
  </si>
  <si>
    <t>犍为县茉莉花农旅现代农业园区土地整理稻花轮作项目</t>
  </si>
  <si>
    <t>清溪镇灌引村</t>
  </si>
  <si>
    <t>将茉莉花农旅现代农业园区（核心区）520亩土地分年分段进行整理。2024年，第一阶段完成与世纪城乡流转土地中的150亩进行整理；同步完善基础沟渠治理1.3千米。</t>
  </si>
  <si>
    <t>茉莉花、茶叶</t>
  </si>
  <si>
    <t>定文镇方井村集体经济茉莉花、茶叶基地喷灌水肥一体化项目</t>
  </si>
  <si>
    <t>定文镇方井村</t>
  </si>
  <si>
    <t>建设130亩集体经济茶山、50亩集体经济茉莉花基地水肥一体化喷灌设施</t>
  </si>
  <si>
    <t>定文镇</t>
  </si>
  <si>
    <t>姜</t>
  </si>
  <si>
    <t>建基地、创品牌</t>
  </si>
  <si>
    <t>犍为粮油姜现代农业园区九井基地提升项目</t>
  </si>
  <si>
    <t>九井镇佳沟村</t>
  </si>
  <si>
    <t xml:space="preserve">新建提灌站1座，配套蓄水池，预算资金40万元；硬化佳沟村姜黄基地产业道路，长1千米，预算资金60万元；黑化产业环线3.5千米，预算资金190万元。
</t>
  </si>
  <si>
    <t>九井镇</t>
  </si>
  <si>
    <t>粮油姜现代农业园区大兴镇基地提升项目（姜黄产业项目）</t>
  </si>
  <si>
    <t>大兴镇</t>
  </si>
  <si>
    <t xml:space="preserve">1.种质资源圃建设：与四川省中医药科学院等科研单位合作，具体内容包括：1.开展犍为道地姜黄品种的种植资源保护与创新，集中科研力量开展姜黄品种收集、选育、认定、提纯复壮、不同品种之间对比分析等与种质资源保护和利用相关工作；2.开展种质资源圃内排灌设施、作业道路、数字化改造等有关软、硬件基础设施建设；3.开展种质资源科普、姜黄文化传承保护利用等工作。计划投入100万元。
2.标准化种植示范：与省、市科研院所合作，具体内容包括：1.姜黄品种对比；2.土壤改良；3.种植模式对比；4.肥效实验；5.机械化生产；6.检验检测。计划投入100万元。
</t>
  </si>
  <si>
    <t>犍为粮油姜现代农业园区创建规划编制项目</t>
  </si>
  <si>
    <t>对标现代农业园区创建标准，编制犍为粮油姜现代农业园区规划。</t>
  </si>
  <si>
    <t>犍为姜产业规划</t>
  </si>
  <si>
    <t>编制全县姜产业发展规划</t>
  </si>
  <si>
    <t>犍为“姜子芽”主题展示中心项目</t>
  </si>
  <si>
    <t>九井镇鱼滩村</t>
  </si>
  <si>
    <t>1.新建占地26亩的“姜子芽”主题展示展销中心，预算资金350万元；
2.新建姜黄加工示范车间，包括加工厂、组培实验室、冷链中心、仓储物流中心等，预算资金545万元。</t>
  </si>
  <si>
    <t>水果</t>
  </si>
  <si>
    <t>葡萄新品种登记项目</t>
  </si>
  <si>
    <t>石溪镇联盟7组</t>
  </si>
  <si>
    <t>石溪镇联盟村7组葡萄新品种登记申请项目，计划投资25万元，建设内容拟与川农大或者省市农科院所合作，对石溪镇葡萄新品种的品质、性状进行鉴定、分析其与父母本的差异显著性，并开展新品种申请登记以及开发利用。</t>
  </si>
  <si>
    <t>石溪镇</t>
  </si>
  <si>
    <t>芭沟镇粮油樱桃复合种植现代农业园区道路提升改造工程</t>
  </si>
  <si>
    <t>黄家山村</t>
  </si>
  <si>
    <t>黑化道路5千米，5米宽、0.05米厚，每千米预计需35万元，计划总投资175万元。</t>
  </si>
  <si>
    <t>芭沟镇</t>
  </si>
  <si>
    <t>兔</t>
  </si>
  <si>
    <t>茶药兔循环种养循环产业建设项目</t>
  </si>
  <si>
    <t>玉屏镇建设村</t>
  </si>
  <si>
    <t>1.粮药兔种养循环产业基地上建设3个兔棚（含配套生产用房、水、电、气等设施），共200万元。
2.粮药兔种养循环产业基地管道设施建设6公里（含PE90管道、PE50管道、PE32管道等），预算资金55万元；3.粮药兔种养循环产业基地建设蓄水池5个（100立方），修缮8个，预算资金40万元；4.粮药兔种养循环产业基地产业路5公里,宽3.5米，厚度0.18米；预算资金175万。</t>
  </si>
  <si>
    <t>其他特色产业</t>
  </si>
  <si>
    <t>芭沟镇工农村佛手柑产业配套设施建设工程</t>
  </si>
  <si>
    <t>芭沟镇工农村</t>
  </si>
  <si>
    <t xml:space="preserve">1.新建佛手园区观景路面硬化长度2.25公里（此条路在农村公路数据库类长度1.573公里），实际这条产业路长2.25公里，宽度4.5米,厚度0.2米，预算价146.25万元；
2.新建生产运输道路1.8公里，宽度4.5米，厚度0.2米，预算价117万元；
3、对马庙码头至观音岩路面扩宽长度2公里，宽度1米，厚度0.18米，预算价30万元，
</t>
  </si>
  <si>
    <t>玉屏镇胡蜂标准化养殖基地建设项目</t>
  </si>
  <si>
    <t>建设胡蜂标准化养殖基地1个（含蜂蛹冷冻库，冷藏库、道路及场地硬化、基础设施维修改造、新建蚂蚱养殖大棚16个），配套建设相关附属设施</t>
  </si>
  <si>
    <t>定文镇红旗村村集体经济红薯加工厂项目</t>
  </si>
  <si>
    <t>定文镇红旗村</t>
  </si>
  <si>
    <t>新建红薯加工厂厂房一个；采购红薯淀粉、红薯粉生产线加工设备一套。</t>
  </si>
  <si>
    <t>清溪镇省级乡村振兴示范镇奖补资金农副产品厂房改建项目</t>
  </si>
  <si>
    <t>利用村集体现有闲置场所，改建农副产品加工厂房</t>
  </si>
  <si>
    <t>民生实事类</t>
  </si>
  <si>
    <t>水利基础设施</t>
  </si>
  <si>
    <t>罗城镇大同村水利设施建设项目</t>
  </si>
  <si>
    <t>大同村11组：廖河水库提灌站</t>
  </si>
  <si>
    <t>大同村为民办实事基础设施项目，计划投资58万元，建设内容包括：              
一、维修加固提灌站管理房屋1套计划投资约2万元。              
二、电机配套设备、阀门等计划投资约10万。                                
三、铺设peDN160PE国标1.6MP管道含配件），长2900米，计划投资约46万。
工程造价最终以设计财评价为准。</t>
  </si>
  <si>
    <t>大同村10组:新桥坡水库提灌站</t>
  </si>
  <si>
    <r>
      <rPr>
        <sz val="11"/>
        <color theme="1"/>
        <rFont val="宋体"/>
        <charset val="134"/>
      </rPr>
      <t>大同村为民办实事基础设施项目，计划投资46万元，建设内容包括：              
一、</t>
    </r>
    <r>
      <rPr>
        <sz val="11"/>
        <rFont val="宋体"/>
        <charset val="134"/>
      </rPr>
      <t>重</t>
    </r>
    <r>
      <rPr>
        <sz val="11"/>
        <color theme="1"/>
        <rFont val="宋体"/>
        <charset val="134"/>
      </rPr>
      <t>建提灌站管理房屋1套计划投资约7万元。                          
二、电机配套设备、阀门等计划投资约10万。                                
三、铺设peDN160PE国标1.6MP管道含配件），长2000米，计划投资约29万。
工程造价最终以设计财评价为准。</t>
    </r>
  </si>
  <si>
    <t>罗城镇二龙村水利设施建设项目</t>
  </si>
  <si>
    <t>罗城镇二龙村10组：二龙水库提灌站</t>
  </si>
  <si>
    <t>二龙村为民办实事基础设施项目，计划投资47万元，建设内容包括：
一、新建提灌站管理房屋1套计划投资约7万元。
二、电机配套设备、阀门等计划投资约10万。 
三、铺设peDN160PE国标1.6MP管道（含配件）1500米。计划投资30万元。
工程造价最终以设计财评价为准。</t>
  </si>
  <si>
    <t>水利设施建设</t>
  </si>
  <si>
    <t>定文镇黄桷场村提灌站建设项目</t>
  </si>
  <si>
    <t>定文镇黄桷场村</t>
  </si>
  <si>
    <t>新建提灌站一座，布设管道5000米，并配套变电器等设施设备。</t>
  </si>
  <si>
    <t>芭沟镇黄家山村小型集中供水工程提升改造项目</t>
  </si>
  <si>
    <r>
      <rPr>
        <sz val="11"/>
        <color theme="1"/>
        <rFont val="宋体"/>
        <charset val="134"/>
      </rPr>
      <t>抽水设备2台套、100m³高位蓄水池1口、清水池50m³1口，水净化处理设备和药物处理设备各一套，动力输电线路1km、抽水管道1km、输水管道</t>
    </r>
    <r>
      <rPr>
        <sz val="11"/>
        <rFont val="宋体"/>
        <charset val="134"/>
      </rPr>
      <t>16.5</t>
    </r>
    <r>
      <rPr>
        <sz val="11"/>
        <color theme="1"/>
        <rFont val="宋体"/>
        <charset val="134"/>
      </rPr>
      <t>km，总水表1只，水厂管理房及附属设施用地150㎡，计划投资280万元。</t>
    </r>
  </si>
  <si>
    <t>道路建设</t>
  </si>
  <si>
    <t>罗城镇五联村道路建设项目</t>
  </si>
  <si>
    <t>罗城镇五联村</t>
  </si>
  <si>
    <t>五联村为民办实事基础设施项目，计划投资112万元，建设内容包括：              
一、新建五联村1组道路1公里，小地名甘塘坳至老烧顶。    
二、新建五联8组道路0.6公里，小地名坟山头至齐龙嘴。
（宽4.5米、厚20公分，每公里70万元），计划投资112万元。
工程造价最终以设计财评价为准。</t>
  </si>
  <si>
    <t>石溪镇联盟村省级乡村振兴示范村奖励资金村道路拓宽整治项目</t>
  </si>
  <si>
    <t>石溪镇联盟村</t>
  </si>
  <si>
    <t>1.拓宽老深沟-戴家坪公路2.15公里，拓宽一米，挖补沉降损坏路面0.45公里，宽4.5米。
2.对路100米长，4.5米宽道路进行路面整治、塌陷区治理、堡坎整治。</t>
  </si>
  <si>
    <t>铁炉镇朝阳村兴桂路维修整治工程</t>
  </si>
  <si>
    <t>铁炉镇朝阳村</t>
  </si>
  <si>
    <t>重建通村公路长3.8公里，宽4.5米，厚0.2米。</t>
  </si>
  <si>
    <t>铁炉镇</t>
  </si>
  <si>
    <t>水利设施建设和道路建设</t>
  </si>
  <si>
    <t>清溪镇省级乡村振兴示范镇奖补资金小型水利和道路硬花基础设施建设项目</t>
  </si>
  <si>
    <t>1.拟对清溪镇范围内部分农用水利设施新增或者修复。
2.拟新改建通组产业路4.5公里。</t>
  </si>
  <si>
    <t>罗城镇白鹤村水利设施建设项目</t>
  </si>
  <si>
    <t>罗城镇白鹤村1、2组</t>
  </si>
  <si>
    <t>罗城镇白鹤村水利设施建设项目，计划投资70万元，建设内容包括：              
一、新建200立方米蓄水池10口。计划投资40万元。              
二、山坪塘整治3口，计划投资30万元。                             
工程造价最终以设计财评价为准。</t>
  </si>
  <si>
    <t>罗城镇白鹤村和美乡村建设项目</t>
  </si>
  <si>
    <t>白鹤村10组健康水库提灌站</t>
  </si>
  <si>
    <t>罗城镇白鹤村提灌站建设项目，计划投资76万元，建设内容包括：              
一、新建提灌站管理房屋1套计划投资约7万元。                          
二、电机配套设备、变压器、阀门等计划投资约40万。                                
三、铺设peDN160PE国标1.6MP管道含配件），长2000米，计划投资约29万。
工程造价最终以设计财评价为准。</t>
  </si>
  <si>
    <t>示范村打造</t>
  </si>
  <si>
    <t>2022年县级示范镇奖励资金九井镇佳沟村集体资产改造提升项目</t>
  </si>
  <si>
    <t>佳沟村旧学校改造提升，包括对学校主体房进行改造，地面硬化，边沟等。</t>
  </si>
  <si>
    <t>移民村组道路硬化</t>
  </si>
  <si>
    <t>罗城镇、舞雩镇、寿保镇、玉津镇、双溪镇、石溪镇、定文镇涉及的移民村</t>
  </si>
  <si>
    <t>1.实施移民村组道路硬化8.3千米，宽3.5米，厚0.18米，C30标准；实施移民村组道路加宽9千米，宽1米，厚0.18米，C30标准。
3.在移民村实施移民村组道路维修整治27250㎡。
3.实施小市村（双永路）水毁路恢复重建段190余米。</t>
  </si>
  <si>
    <t>罗城镇、舞雩镇、寿保镇、玉津镇、双溪镇、石溪镇、定文镇、清溪镇、芭沟镇</t>
  </si>
  <si>
    <t>移民村饮水及小型水利建设项目</t>
  </si>
  <si>
    <t>罗城镇太阳村、七星村、铁山村、寿保镇邓坝村、青山村、清溪镇龙门村、舞雩镇葫芦村、石溪镇塘房村</t>
  </si>
  <si>
    <t>1.实施罗城镇太阳村、七星村铁山村安装自来水并安装二次加压设备。
2.实施寿保镇邓坝村更换自来水管道200户。
3.实施清溪镇移民自来水安装项目。
4.实施舞雩镇葫芦村新建提灌站1座，新建蓄水池2口；实施金光村整治山坪塘4个。
5.实施石溪镇塘房村提灌站新建1个（含10kw机电设备1台套、5.5kw机电设备1台套，pe110输水管道3km、pe63输水管道5.5km），蓄水池建设3个（含200n³高位水池1座，100m³高位水池2座）。</t>
  </si>
  <si>
    <t>县航电管理局、舞雩镇、石溪镇</t>
  </si>
  <si>
    <t>和美乡村</t>
  </si>
  <si>
    <t>寿保镇邓坝村创建和美乡村精品村项目</t>
  </si>
  <si>
    <t>石溪镇前丰村</t>
  </si>
  <si>
    <t>1.实施前丰村蔬菜基地项目，并配套基础设施项目（具体参考规划建设方案）
2.实施前丰村移民文化活动室、移民文化广场建设，及配套设施建设。
3.实施前丰村7组护堤蓄水后垮塌，对该护堤130米进行重建。</t>
  </si>
  <si>
    <t>石溪镇、国企</t>
  </si>
  <si>
    <t>寿保镇邓坝村</t>
  </si>
  <si>
    <t>1.实施幸福美丽新村项目。
2.实施邓坝村移民文化广场建设。</t>
  </si>
  <si>
    <t>舞雩镇双桥村省级乡村振兴示范村奖补项目</t>
  </si>
  <si>
    <t>舞雩镇双桥村</t>
  </si>
  <si>
    <t>1.对双桥村连接（原石坝村）高标准农田区道路2公里，进行加宽1.5米，并新建会车坝，预计需资金27万元。
2.对双桥村-银桥村道路进行维修整治，预计需资金3万元。
3.对全村现有道路进行路灯安装200盏，预计供需资金30万元。</t>
  </si>
  <si>
    <t>罗城镇白鹤村省级乡村振兴示范村奖补资金实施项目</t>
  </si>
  <si>
    <t>罗城镇白鹤村</t>
  </si>
  <si>
    <t>1.罗城镇白鹤村体育设施建设项目，计划投资9万元，建设内容包括：
一、体育设施建设：（1）新建约半场树胶篮球场一个，计划投资8万元。                
（2）安装篮球场射灯4个，计划投资1万元。  工程造价最终以设计财评价为准。                   
2.罗城镇白鹤村道路亮化项目，计划投资15万元，建设内容包括：白鹤村委会至原沙地村委会安装太阳能路灯约80盏。工程造价最终以设计财评价为准。
3.罗城镇白鹤村支持粮食生产项目，计划投资36万元，项目内容：购买挖机一台。</t>
  </si>
  <si>
    <t>农村党群服务中心建设和村级文化阵地建设</t>
  </si>
  <si>
    <t>双溪镇艾  村、石溪镇沙嘴村、葫芦村、舞雩镇石马村</t>
  </si>
  <si>
    <t>1.实施移民文化活动室建设2个（葫芦村、沙嘴村）；实施移民文化广场建设2个（沙嘴村、艾村）；
2.新建石马村移民文化长廊800㎡，新建安置点护坡挡墙500米，新建垃圾棚2个，以及配套设施，实施舞雩镇石马村新建道路挡墙1000米。
3.新建铁炉镇五一村、定文镇太平村、龙孔镇建新村党群服务中心。</t>
  </si>
  <si>
    <t>双溪镇、舞雩镇、石溪镇</t>
  </si>
  <si>
    <t>移民亮化工程</t>
  </si>
  <si>
    <t>高龙村、双桥村、联盟村、柏杨村、塘坝社区</t>
  </si>
  <si>
    <t>实施太阳能路灯安装630盏（高龙村100盏、双桥村20盏、柏杨村50盏、塘坝社区400盏、联盟村60盏）（按1200元/盏预算）。</t>
  </si>
  <si>
    <t>舞雩镇、石溪镇、玉津镇等人民政府</t>
  </si>
  <si>
    <t>2024年乡村振兴宣传视片</t>
  </si>
  <si>
    <t>围绕乡村振兴“五大振兴”内容拍摄相关工作视频，展现全县2024年乡村振兴工作过程中的成果和经验做法。</t>
  </si>
  <si>
    <t>犍为茉莉茶人才宣传片</t>
  </si>
  <si>
    <t>围绕全县茉莉花茶产业发展，突出人才引领作用，结合人才在茉莉花茶产业发展中的典型事例，拍摄专题片，用以宣传和展示犍为茉莉茶人才，从而激励更多人从事茉莉花茶产业发展，为产业发展注入新鲜血液。</t>
  </si>
  <si>
    <t>2024年宜居宜业和美乡村宣传片</t>
  </si>
  <si>
    <t>积极响应中央、省市关于和美乡村建设的要求，拍摄专题片，用于展现全县2024年和美乡村建设过程中的成果和经验做法。</t>
  </si>
  <si>
    <t>犍为县2024年财政衔接推进乡村振兴补助资金项目库投资汇总表</t>
  </si>
  <si>
    <t>类型</t>
  </si>
  <si>
    <t>项目子类型</t>
  </si>
  <si>
    <t>项目地点</t>
  </si>
  <si>
    <t>项目实施单位</t>
  </si>
  <si>
    <t>项目主管部门</t>
  </si>
  <si>
    <t>群众参与和利益联结机制</t>
  </si>
  <si>
    <t>项目预算总投资（万元）</t>
  </si>
  <si>
    <t>年度计划安排资金（万元）</t>
  </si>
  <si>
    <t>其他资金（含自筹资金）（万元）</t>
  </si>
  <si>
    <t>备注</t>
  </si>
  <si>
    <t>中央和省级衔接资金</t>
  </si>
  <si>
    <t>市级衔接资金</t>
  </si>
  <si>
    <t>县级衔接资金</t>
  </si>
  <si>
    <t>合计</t>
  </si>
  <si>
    <t>上级考核刚性任务（政策保障、中型安置点后续帮扶）</t>
  </si>
  <si>
    <t>到户产业发展项目</t>
  </si>
  <si>
    <t>全县4497户脱贫对象（监测对象）通过发展畜禽养殖项目增加脱贫户生产经营性收入。</t>
  </si>
  <si>
    <t>扶贫小额信贷贴息</t>
  </si>
  <si>
    <t>易地扶贫搬迁贴息</t>
  </si>
  <si>
    <t>雨露计划补助</t>
  </si>
  <si>
    <t>落实脱贫户、监测户教育帮扶，深入实施“雨露计划+”提升就业技能。</t>
  </si>
  <si>
    <t>就业帮扶</t>
  </si>
  <si>
    <t>犍为县2024年脱贫劳动力跨省务工一次性交通补贴</t>
  </si>
  <si>
    <t>促进脱贫户监测户跨省转移就业，确保全年务工人数不低于上一年度。</t>
  </si>
  <si>
    <t>犍为县2024年乡村公益性岗位补贴（脱贫劳动力、监测户）</t>
  </si>
  <si>
    <t>促进脱贫户监测户就地就近务工，确保全年务工人数不低于上一年度。</t>
  </si>
  <si>
    <t>犍为县2024年山洪灾害危险区基层责任人履职补贴</t>
  </si>
  <si>
    <t>确定12名脱贫户为山洪灾害危险区的责任人，按照不低于3600元/人·年发放履职补贴。</t>
  </si>
  <si>
    <t>县水务局</t>
  </si>
  <si>
    <t>产业项目</t>
  </si>
  <si>
    <t>新塘村易地搬迁安置点后续扶持产业项目（孝姑镇新塘村村集体经济村集体经济扶持项目）</t>
  </si>
  <si>
    <t>犍为百木中药材种植专业合作社成立于2017年，位于凉风村3组，占地1344平方米，投资总额400余万元（含机械设备、货物库存、种植基地），年加工鲜姜黄能力500余吨，以及其他中药材100余吨（郁金、淫羊藿、砂仁）。2021年姜黄荣获“全国名特优新农产品”。项目实行股份合作制，生产经营均由该专业合作社负责。扩大产能后年产值大约可达800万，利润大约50万，村集体经济每年可以获得分红10万。同时带动常年务工30余人，带动种植200余户。村集体收益按照50%分到易地搬迁安置点，用于安置点脱贫户分红和安置点日常各项支出；剩余村集体收益部分用于村集体经济发展、公益事业、存在返贫致贫风险的困难户进行针对性帮扶等。</t>
  </si>
  <si>
    <t>新塘村易地扶贫搬迁安置点是我县唯一一个200人以上集中安置点，按照省市要求需配套农业产业项目。中省集体经济扶持项目</t>
  </si>
  <si>
    <t>其他</t>
  </si>
  <si>
    <t>2022年、2023年已实施未结算衔接资金项目</t>
  </si>
  <si>
    <t>解决2022年、2023年已实施未结算项目衔接资金项目缺口</t>
  </si>
  <si>
    <t>项目涉及镇</t>
  </si>
  <si>
    <t>农业农村局</t>
  </si>
  <si>
    <t>项目管理费</t>
  </si>
  <si>
    <t>犍为县2024年财政衔接推进乡村振兴资金项目管理费</t>
  </si>
  <si>
    <t>按照《中央和省级财政衔接推进乡村振兴补助资金管理办法》规定，从到县衔接资金中计提不超过1%，不足部分在县本级财政衔接资金中安排。主要用于财政衔接资金项目前期规划设计、评审、招标、工程项目监理以及与项目相关的支出</t>
  </si>
  <si>
    <t>产业园区类项目</t>
  </si>
  <si>
    <t>犍为茉莉花茶品牌影响力提升</t>
  </si>
  <si>
    <t>1.举办学术研讨会。邀请国内行业领军人物到犍为，举办高端茉莉花茶学术研讨会，对犍为茉莉花茶发展把脉问诊；
2.与国内有影响力媒体合作，举办系列宣传推广活动，扩大犍为茉莉花茶在国内外的品牌影响力。</t>
  </si>
  <si>
    <t>目前，全县有8.6万亩茉莉花和26.5万亩茶叶，参与茉莉花和茶叶种植的脱贫户上万人。通过政府主导、企业参与的方式扩大犍为茉莉花茶品牌影响力，提升犍为茉莉花茶在国内市场的品牌价值，扩大市场占有率，进而提升末端附加值，预计可提高农户种植的收益1000元/户。</t>
  </si>
  <si>
    <t>犍为县"天府粮仓"农田建设综合开发项目（2019-2021年高标准农田补短板）</t>
  </si>
  <si>
    <t>九井镇、龙孔镇、寿保镇、玉屏镇、玉津镇、双溪镇</t>
  </si>
  <si>
    <t>对2019年﹣2021年高标准农田约800亩进行土地整理，并配套修建提灌站、石河堰、蓄水池、机耕道等基础设施。</t>
  </si>
  <si>
    <t>犍为世纪金穗农业发展有限公司</t>
  </si>
  <si>
    <t>建成后土壤地力提升，粮食综合生产能力明显提升，道路通达度提至于100%，农业种植结构进一步优化。</t>
  </si>
  <si>
    <t>该项目总投资4748万元，2024年县本级衔接资金安排800万元。</t>
  </si>
  <si>
    <t>大同村、竹山村、新农村、二龙村</t>
  </si>
  <si>
    <t xml:space="preserve">1.拓宽二龙村道路约1.8公里（加宽1米），厚0.2米并铺设0.05米厚沥青混凝土路面；2.对大同村、竹山村、新农村、二龙村部分破损路面进行修补。
3.配套完善的粮油智慧农业系统，在犍为县粮油现代农业园区现代农业园区开展特色农副产品品牌推广、宣传等相关工作，配套相应补短项目。       </t>
  </si>
  <si>
    <t>该项目位于罗城镇集中育秧基地，道路加宽后，可进一步提升二龙村高标准农田对外交通条件，畅通育秧基地与二龙水产养殖产业环线。同时解决350户860人群众出行不便问题，其中脱贫受益9户45人，进一步提升村容村貌。</t>
  </si>
  <si>
    <t>犍为县水稻兔现代农业园区智慧农业建设项目</t>
  </si>
  <si>
    <t>在犍为县水稻兔现代农业园区安装智慧种植平台，建设土壤温湿度传感器、虫情测报仪、小型气象站等智慧农业系统。</t>
  </si>
  <si>
    <t>通过智慧种植平台监测，可实时掌握病虫害情况，通过统防统治实现水稻增产。园区农民人均可支配收入达24689元。</t>
  </si>
  <si>
    <t>犍为县粮油现代农业园区特色农副产品品牌推广及相关基础设施提升</t>
  </si>
  <si>
    <t>在犍为县粮油现代农业园区开展特色农副产品品牌推广、宣传等相关工作，配套相应补短项目。</t>
  </si>
  <si>
    <t>开展特色农副产品品牌推广、宣传等相关工作，提高特色农副产品的价值，促农增收。</t>
  </si>
  <si>
    <t>犍为县粮油现代农业园区</t>
  </si>
  <si>
    <t>1.改造提升村道约7.5公里；2.加宽新桥桥面至6米，并配套安防设施；3.完善粮油社会化服务中心电力设施。</t>
  </si>
  <si>
    <t>该道路为稻兔现代农业园区核心区连接通道，可连接金博恒邦农业科技公司—舞雩镇粮油社会化服务中心-舞雩镇粮油核心区（2022年高标准农田核心区）产业环线。项目建成后可推动稻兔产业的深度融合，进一步提升农业社会化服务、农旅融合、科研示范、收储加工等能力，改善农业生产条件，存进群众增收，巩固脱贫成效，为建设高水平天府粮仓现代种养循环示范基地提供强有力的支撑。</t>
  </si>
  <si>
    <t>龙孔镇生猪种养循环园区提升项目</t>
  </si>
  <si>
    <t>龙孔镇龙华村、协力村</t>
  </si>
  <si>
    <t>1.在龙华村整治提升约5.3公里核心园区产业道路，3.5米宽，协力村硬化道路约0.35公里；2.与新希望合作，在龙华村修建300平米粮油+生猪种养循环园区智慧农业中心1个并成立专家工作站；3.安装喷灌系统消纳管网约8万米；4.购置农机具五台，其中一台秸秆粉碎机、四台旋耕机。</t>
  </si>
  <si>
    <t>该项目依托全县最大规模育肥猪场新好农牧公司，已流转整合周边连片土地1500亩，为龙孔粮油+生猪种养循环市级农业园区核心区，建成后将为省三星级园区创建提供基础保障。项目实施将方便龙华村、协力村800户2181名农户（48户158名脱贫户）生产生活，辐射康村、丝茅坪、石燕、建新、协力等村，可供常年务工岗位300个，季节性务工岗位200个，增加周边农户户均年收入2万元。龙华、康村通过土地流转溢价、劳务组织、产业发展，预计增加集体经济年收入60万元，新培育百万强村公司一个。通过产业基础及交通条件的提升，围绕粮猪保供，巩固发展高标准水稻300亩，年出栏优质生猪6万头，新发展油茶+油菜、玉米+蔬菜套种轮种1200亩，着力打造全县规模最大的玉米大豆带状复合套种基地，园区年产值1.5亿元。</t>
  </si>
  <si>
    <t>犍为姜黄加工示范车间建设项目</t>
  </si>
  <si>
    <t xml:space="preserve">
新建姜黄加工示范车间，包括加工厂、组培实验室、冷链中心、仓储物流中心等。</t>
  </si>
  <si>
    <t>完善姜黄产业链条，提升姜黄产品价值；可为产品提供展销、科研等功能，打响犍为姜（麻柳姜、姜黄）产业名片，带动周边镇村大力发展姜产业，带动群众致富增收，争创“中国姜黄之乡”。</t>
  </si>
  <si>
    <t>粮油姜现代农业园区大兴镇基地提升项目</t>
  </si>
  <si>
    <t>1.种质资源圃建设：与科研单位合作，开展姜黄种质资源保护、利用相关工作；开展排灌设施、作业道路、数字化改造等基础设施建设；开展种质资源科普、姜黄文化传承保护利用等工作。
2.标准化种植示范区建设：与科研院所合作，进行姜黄品种对比试验示范，开展土壤改良、种植模式对比、肥效实验、机械化生产、检验检测、示范区基础设施建设等工作。</t>
  </si>
  <si>
    <t>2023年四川省中医药科学院在我镇成功选育“犍郡黄1号”，系我县第一个正式命名的姜黄品种。2024年将继续加强与科研机构合作，开展新品种选育。通过该项目的实施，有利于犍为姜黄道地中药材种质资源的保护、开发、创新利用，为制定ISO/TC249姜黄国际标准贡献犍为力量。同时，通过标准化示范种植，为粮油姜园区建设提供可复制可推广的高效现代农业生产模式，提高姜黄的产量和品质，吸引更多脱贫户、监测户发展粮食、油料作物、姜黄等种植。</t>
  </si>
  <si>
    <t>粮油姜现代农业园区九井基地提升项目</t>
  </si>
  <si>
    <t>新建提灌站1座，配套蓄水池；硬化产业路约1公里，宽4.5米，厚0.2米；改造提升产业道约3.5公里。</t>
  </si>
  <si>
    <t>项目完成后可有效推动姜黄产业发展壮大，产业环线道路完成后可将佳沟村姜黄基地贯通，形成产业环线，同时改善农产品运输条件，解决佳沟村4、5组村民的出行问题，涉及农户35户102人。</t>
  </si>
  <si>
    <t>犍为县姜产业规划和品牌推广</t>
  </si>
  <si>
    <t>1.编制全县姜产业发展规划。
2.开展姜黄产业品牌推广。</t>
  </si>
  <si>
    <t>提升姜黄产品价值，争创“中国姜黄之乡”。</t>
  </si>
  <si>
    <t>玉屏镇茶药兔循环种养循环产业建设项目</t>
  </si>
  <si>
    <t>1.粮药兔种养循环产业基地上建设3个兔棚（含配套生产用房、水、电、气等设施）；2.铺设管道约6公里；3.新建蓄水池5个，每个100立方米，维修加固8个；4.硬化道路约5公里,宽3.5米，厚0.2米。</t>
  </si>
  <si>
    <t>目前该基地已初具雏形，项目建成后，将吸纳脱贫群众务工3000人次，养殖大棚租金每年约5万元、年底分红5万余元；种植柴胡、沙参等中药材，增加村集体经济收入30万余元。同时该养殖场位于药材、油茶地，兔粪可就近消纳，作为优质有机肥，实现种养循环，带动当地产业发展，促进当地群众增收致富。</t>
  </si>
  <si>
    <t>芭沟镇黄家山村</t>
  </si>
  <si>
    <t>改造提升道路约5公里，宽5米。</t>
  </si>
  <si>
    <t>该区域属于嘉阳小火车文旅旅游片，黄家山现代农业园，目前已建成水晶樱桃种植面积3500余亩，年产值1000余万元，群众年土地租金收益100余万元，常年吸纳周边已脱贫户等低收入群体就近务工2000余人次、季节性用工5000余人次。该项目建成后进一步提升水晶樱桃，龙骨山茶产品知名度，改善园区基础设施条件，直接收益人口农户600余户（其中贫困户45户），带动周边群众庭院经济的发展，形成种植、粗加工、销售、产品展示配套设施完善的现代农业产业园区。</t>
  </si>
  <si>
    <t>胡蜂养殖市场前景广、经济效益高，基地建成后，将实现村集体经济收益10万元以上（保底+分红），吸纳当地群众务工100余人，带动群众200余户发展养殖，户均增收4000余元。</t>
  </si>
  <si>
    <t>定文镇红旗村—红薯加工厂项目</t>
  </si>
  <si>
    <t>红旗村以耕地恢复为契机，通过新建红薯加工厂，以点扩面引导周边乃至全镇群众利用撂荒地种植红薯，解决撂荒地问题的同时增加群众收入。红薯加工厂由红旗村集体经济股份合作社为主体全面运营，负责红薯收购，生产技术指导，统一销售等。预计每年加工红薯500吨，每年生产红薯淀粉2万公斤，红薯粉条6万公斤，预计集体经济年收入可达30万。</t>
  </si>
  <si>
    <t>中省集体经济扶持项目</t>
  </si>
  <si>
    <t>芭沟镇农旅融合产业带工农村佛手柑产业配套设施建设工程</t>
  </si>
  <si>
    <t xml:space="preserve">1.硬化佛手柑产业道约2.5公里，宽4.5米,厚0.2米；2.新建生产运输道约1.8公里，宽4.5米，厚0.2米；3.加宽道路约2公里，宽1米，厚0.18米。
</t>
  </si>
  <si>
    <t xml:space="preserve">该项目实施地点位于芭蕉沟上方，属嘉阳小火车景区辐射范围，能覆盖农户325户、1081人，其中已脱贫户27户、69人。涉及佛手柑产业900亩，项目的实施能解决产业运输难问题，节约运输成本，解决当地农户（包括脱贫户）出行难及山林竹木、农副产品运输难问题，解决当地100余名群众务工问题，年务工报酬达80余万元，带动群众生产积极性，增加群众收入。
</t>
  </si>
  <si>
    <t>和美乡村建设类</t>
  </si>
  <si>
    <t>寿保镇邓坝村“荷美乡村”建设项目</t>
  </si>
  <si>
    <t>寿保镇邓坝村、旺家村</t>
  </si>
  <si>
    <t>1.对约80亩的茶园，安装喷灌设施、生物防治防病虫害设施等；2.建设冷链中心、分拣中心、机具共享中心、电商服务中心、茶事培训中心及配套设施设备等，3.精品村打造前期费用（县本级衔接资金）。</t>
  </si>
  <si>
    <t>1.建成后村集体及农户果园增收1.5元/斤、莲藕增收2元/斤、莲子增收5元/斤、，年增收约500万元，人均增收约2500元。
2.预计全年开展50场电商销售直播及10次活动宣传直播。</t>
  </si>
  <si>
    <t>衔接资金中300万元为中省集体经济扶持村项目（由寿保镇大坡村、刘坝村投入）</t>
  </si>
  <si>
    <t>石溪镇前丰村粮油蔬菜基地项目</t>
  </si>
  <si>
    <t>衔接资金投入主要建设农事服务中心。</t>
  </si>
  <si>
    <t>通过土地流转，不断培育壮大新型农业经营主体。预计复垦后坝区土地租金可达1500元/亩/年，千亩蔬菜基地投产后，预计群众增收能达到6000元/人/年。采用“村集体+国有企业+社会资本”合作联营模式，持续增强集体经济造血功能，石溪镇9个村以“协调联动、飞地抱团”方式投入资金建设旅游服务设施，投用后年租金固定收益为投入资金（含实际使用的设施农业用地指标）的3%-4%，并根据投入资金占比进行分红，实现村级集体经济共同发展、互利共赢。</t>
  </si>
  <si>
    <t>衔接资金中300万元为中省集体经济扶持村项目（由石溪镇前丰村、大坪村村投入前丰坝蔬菜基地）</t>
  </si>
  <si>
    <t xml:space="preserve">1.长坪村：新建仓库约150平方米；囤水田约4200米。2.硝水村：产业道硬化约3公里、宽4.5米；新建石河堰2个；沟渠整治约1公里。                                  </t>
  </si>
  <si>
    <t>该项目计划在硝水、长坪规划实施石河堰、排灌渠系整治，新建一批囤水田，农机配套服务站、产业道硬化、提灌站原基改建等。重点解决2023年以后恢复耕地农业灌溉问题，助力扩大有机水稻、富硒水稻种植面积3000亩。该项目覆盖长坪、硝水15个组，受益群众1540户、6900人，脱贫户226户、668人。</t>
  </si>
  <si>
    <t>玉屏镇长沙村村集体经济村集体经济扶持项目——犍为“天府粮仓”玉屏镇粮油社会化服务中心和基地补短提升项目</t>
  </si>
  <si>
    <t>1.新建粮油社会化服务中心1个（包括烘干中心、仓储中心、农机服务中心等）。2.道路加宽约1公里（加宽1.5米）。</t>
  </si>
  <si>
    <t>该项目地处玉屏镇1.2万亩高标准农田项目核心区域，2022年以来，已实施高标准农田项目1000余亩，并引进家庭农场流转土地2000余亩，若该项目申报并成功实施后，将会实现集体经济租赁收益20万，村集体受益农户保底+二次分红收益15万元，脱贫群众务工6000人次、带头周边家庭能人和群众种植粮油、蔬菜、小麦、大豆等5000亩、促进当地群众人均增收7000元。</t>
  </si>
  <si>
    <t>衔接资金中300万元为中省集体经济扶持村项目（由玉屏镇2个村投入长沙村粮油社会化服务中心项目）</t>
  </si>
  <si>
    <t>定文镇方井村集体经济茶叶基地喷灌水肥一体化项目</t>
  </si>
  <si>
    <t>建设覆盖130亩集体经济茶山、50亩茉莉花基地水肥一体化喷灌设施。</t>
  </si>
  <si>
    <t>新建喷灌水利设施，解决村集体经济产业基地用水难题，促进集体经济产业增收，预计2025年茶园正式投产后，村集体经济年增收50万元。</t>
  </si>
  <si>
    <t>罗城镇大石村村集体经济扶持项目</t>
  </si>
  <si>
    <t>罗城镇大石村</t>
  </si>
  <si>
    <t>改造提升闲置村级资产（原兴福村党群服务中心），引进业主租赁，进行挖掘机、旋耕机、掘进机等农用机械设备维修。购买挖掘机1台，开展耕地复耕、场地平整等劳务服务。</t>
  </si>
  <si>
    <t>建设维修操作间和改造提升办公用房，出租业主，维修罗城及周边企业的挖掘机、旋耕机、掘进机等农用机械设备，村集体获取租金收益，约10万元/年；通过挖掘机提供对外劳务服务，每年工作约300天，实现纯收益15万元/年。健全新型农村集体经济收益分配机制，收益的50%用于再投入，收益的30%用于补助村级办公经费，收益的20%用于村级公共事业。</t>
  </si>
  <si>
    <t>芭沟镇菜子坝村蓝莓产业园项目</t>
  </si>
  <si>
    <t>芭沟镇菜子坝村</t>
  </si>
  <si>
    <t>在菜子坝村建立60余亩菜子坝村蓝莓产业园区并购买1台挖掘机</t>
  </si>
  <si>
    <t>项目采用合作社经营模式，该项目由菜子坝村股份经济合作社主导，指定专人具体负责生产经营管理，建立财务、管理等制度规范，实施事前、事中、事后的监督机制，确保项目规范阳光运行。由菜子坝村股份经济合作社法人、理事长赵金陶负责日常经营管理。项目于2024年启动，预计2026年产生收益，采用合作社经营模式，按每亩纯收益0.25万元计算，预计村集体纯收益约15万元每年，2026年以后蓝莓盛产，纯收益可增至20万元每年。挖掘机用于经营出租，预计收益5万每年。</t>
  </si>
  <si>
    <t>示范村创建</t>
  </si>
  <si>
    <t>围绕乡村振兴“五大振兴”内容拍摄相关工作视频，对我县乡村振兴成果的展示，宣传乡村旅游文化，助农增收。</t>
  </si>
  <si>
    <t>充分结合茉莉花产业发展，通过茉莉花产业人才、广大群众宣传推广犍为茉莉花茶产业人才，激发产业活力，从而带动茉莉花产业发展，提高农户收入。</t>
  </si>
  <si>
    <t>宣传我县宜居宜业和美乡村，展示农村美好生活环境，为下一步提升和美乡村建设提供有力基础。</t>
  </si>
  <si>
    <t>县级先进镇奖补</t>
  </si>
  <si>
    <t>县级先进镇奖补项目（大兴镇）</t>
  </si>
  <si>
    <t>购买农业机械及相关配套设施设备</t>
  </si>
  <si>
    <t>改项目实施后，扩大园区姜黄种植面积，提供粮油姜现代农业园区机械化，壮大集体经济收入</t>
  </si>
  <si>
    <t>县级先进镇奖补项目（石溪镇）</t>
  </si>
  <si>
    <t>增设会车坝、道路整治、维修、道路环境整治</t>
  </si>
  <si>
    <t>对石溪镇产业道路进行维修整治，提升人居环境。受益群众820户，2763人（其中脱贫户135户，397人）。</t>
  </si>
  <si>
    <t>县级示范村奖补</t>
  </si>
  <si>
    <t>石溪镇白家村县级示范村奖补项目</t>
  </si>
  <si>
    <t>石溪镇白家村</t>
  </si>
  <si>
    <t>增设会车坝、修建产业生态停车场1个</t>
  </si>
  <si>
    <t>基础设施完善后，方便粮食生产和运输，提高粮食产量，受益群众50户，178人（其中脱贫户17户，49人）。实现人均增收500元左右。</t>
  </si>
  <si>
    <t>九井镇回龙村县级示范村奖补项目</t>
  </si>
  <si>
    <t>九井镇回龙村</t>
  </si>
  <si>
    <t>采购一台产品封口机</t>
  </si>
  <si>
    <t>该项目建成后，可对三鲜脆口姜项目产品做到提质增效，节约人工成本投入，提升产品质量，提升产品生产力，有利于带动周边农户务工就业以及种植业发展。同时，也能保障村集体经济资金安全，为村集体经济创收。</t>
  </si>
  <si>
    <t>舞雩镇康乐村县级示范村奖补项目</t>
  </si>
  <si>
    <t>舞雩镇康乐村</t>
  </si>
  <si>
    <t xml:space="preserve">购买抽水设备并配套管网，采购旋耕机1台
</t>
  </si>
  <si>
    <t>产权、经营管理权、收益权归属村集体经济组织。项目建成投用后，可以解决劳动力缺失，有利于提高村集体经济收入。同时直接或者间接带动舞雩镇及周边镇村发展种植业，有效降低劳动成本和改善环境污染</t>
  </si>
  <si>
    <t>罗城镇菜佳村县级示范村奖补项目</t>
  </si>
  <si>
    <t>罗城镇菜佳村</t>
  </si>
  <si>
    <t xml:space="preserve">
购置502型田园管理机2台</t>
  </si>
  <si>
    <t>项目建成后，田园管理机用于耕地复耕、田土改造，改善农村粮食生产条件,推动农业生产现代化水平。</t>
  </si>
  <si>
    <t>双溪镇同兴村县级示范村奖补项目</t>
  </si>
  <si>
    <t>双溪镇同兴村</t>
  </si>
  <si>
    <t>依托村级经营性资产房屋，建设彩钢大棚约500平方米并对房屋进行修缮。</t>
  </si>
  <si>
    <t>该项目建成后，盘活现有闲置村级房屋资源，壮大村级集体经济，新增村集体经营性资产1处（用于场地租赁）。村容村貌明显改观，群众的获得感、幸福感明显增强。预计带动群众850户2800人，实现村级集体经济年增收20000元。</t>
  </si>
  <si>
    <t>龙孔镇建新村县级示范村奖补项目</t>
  </si>
  <si>
    <t>龙孔镇建新村</t>
  </si>
  <si>
    <t>购置旋耕机1台，收割机1台，微耕机2台，农用水泵1台</t>
  </si>
  <si>
    <t>该项目建成后，提高耕作效率、提高粮食产量，减少人工成本、有效解决现有耕地无人种植等问题</t>
  </si>
  <si>
    <t>五清奖补</t>
  </si>
  <si>
    <t>玉屏镇长沙村提灌站维修改造项目</t>
  </si>
  <si>
    <t>维修改造提灌站1座，铺设管道3公里（（以实际设计为准）</t>
  </si>
  <si>
    <t>该提灌站维修改造后，将极大提高使用效率，切实保障群众用水需求，对增加群众收入、促进当地经济发展具有极大社会效益和经济效益。产权为村集体。</t>
  </si>
  <si>
    <t>寿保镇稻虾养殖基地建设项目</t>
  </si>
  <si>
    <t>在寿保镇龙凤村7组新建罗氏稻虾养殖基地一个，约40亩（含虾池建设、虾苗、谷种、饲料、肥料和增氧设备等）</t>
  </si>
  <si>
    <t>该项目建成后，有利于提高粮食产量，同时带动周边脱贫人口3户7人务工。实现人均增收1000元左右。</t>
  </si>
  <si>
    <t>芭沟镇工农村道路损毁修复项目</t>
  </si>
  <si>
    <t>工农村</t>
  </si>
  <si>
    <t>对该路段破损处进行挖除及重新硬化修复，长度150米左右，宽度3.5米。厚度0.18米。</t>
  </si>
  <si>
    <t>该路段位于嘉阳桫椤湖景区白石岩停车场上方，是工农村、十月村大部分群众出行主要干道，修复完成后能极大的改善村民出行条件及农副产品运输条件。</t>
  </si>
  <si>
    <t>和美乡村2024年达标村拟培育对象</t>
  </si>
  <si>
    <t>孝姑镇红久村蔬菜产业园建设项目</t>
  </si>
  <si>
    <t>孝姑镇红久村</t>
  </si>
  <si>
    <t>在红久村打造蔬菜产业园建大棚15个，约12亩，并配套喷灌等基础设施。</t>
  </si>
  <si>
    <t>该项目建成后，重点打造培育和壮大全镇粮油特色优势、提高粮食产量，有效解决现有耕地无人种植等问题，同时带动周边群众80户105人，在集体经济务工。实现人均增收1600元左右。</t>
  </si>
  <si>
    <t>清溪镇筒车村和美乡村补短项目</t>
  </si>
  <si>
    <t>清溪镇筒车村1、2、3组</t>
  </si>
  <si>
    <t>整治灌溉渠3500米，人行步道500米</t>
  </si>
  <si>
    <t>受益群众2300人</t>
  </si>
  <si>
    <t>定文镇洪流村农机购置项目</t>
  </si>
  <si>
    <t>洪流村</t>
  </si>
  <si>
    <t>购买中型旋耕机2台，小型收割机2台</t>
  </si>
  <si>
    <t>通过购买旋耕机和收割机，进一步实现农业机械化作业，提高农业生产效率，增强农村耕地利用率。同时增加务工岗位6个，务工增收3万元，集体经济年增收5万元。</t>
  </si>
  <si>
    <t>舞雩镇熊马村和美乡村补短项目</t>
  </si>
  <si>
    <t>舞雩镇熊马村</t>
  </si>
  <si>
    <t>采购旋耕机、水稻收割机及插秧机各1台、大疆T60型号无人机1台、建设覆盖72亩蔬菜基地喷灌设施</t>
  </si>
  <si>
    <t>该项目建成后，壮大集体经济、提高粮食产量，有效解决现有耕地无人种植等问题，同时带动周边群众85户275人，实现人均增收1500元左右。</t>
  </si>
  <si>
    <t>2024年拟培育省级示范村</t>
  </si>
  <si>
    <t>寿保镇水井村省级示范村补短项目</t>
  </si>
  <si>
    <t>寿保镇水井村</t>
  </si>
  <si>
    <t xml:space="preserve">完善精品水果产业园区附属设施等。
</t>
  </si>
  <si>
    <t>稻蛙养殖基地：该项目建成后，示范推广发展种养结合、培训并带动新型农业业态、扩展生态粮油面积、提高粮食产量，同时带动周边脱贫人口5户12人务工。实现人均增收2000元左右。精品水果园区：该项目建成后，重点打造培育和壮大精品水果高技术优势、提高水果产量、品质，解决高品质水果推广示范、效益验证等问题，同时带动全村群众180户650人在园区务工，预计实现人均增收3000元左右。</t>
  </si>
  <si>
    <t>民生补短类项目</t>
  </si>
  <si>
    <t>水利基础设施建设</t>
  </si>
  <si>
    <t>罗城镇大同村、二龙村、白鹤村水利设施建设项目</t>
  </si>
  <si>
    <t>罗城镇大同村</t>
  </si>
  <si>
    <t xml:space="preserve">
1.维修加固大同村11组廖河水库提灌站管理房屋1套，电机配套设备、阀门等，铺设peDN160PE国标1.6MP管道含配件），长2900米。计划投资约58万。
2.重建大同村10组新桥坡水库提灌站管理房屋1套，电机配套设备、阀门等，铺设peDN160PE国标1.6MP管道含配件）长2000米，计划投资约46万。
3.重建二龙村10组二龙水库提灌站管理房屋1套，电机配套设备、阀门等，铺设peDN160PE国标1.6MP管道（含配件）1500米。计划投资47万元。
4.在白鹤村新建200立方米蓄水池10口；山坪塘整治3口；新建提灌站管理房屋1套并配套电机、变压器、阀门等设备；铺设管网约2000米并配套相关设施。
5.新建白鹤村10组健康水库提灌站管理房屋1套并配套电机、变压器、阀门等设备；铺设管网约2000米并配套相关设施。</t>
  </si>
  <si>
    <t>大同村9组、10组、11组水稻种植面积1500亩，太阳村4、5组水稻种植面积1200亩，共计2700亩，但由于缺水，无法保障粮食种植，为确保粮食种植，急需对廖河水库提灌站进行维修整治（廖河水库库容量40万方），以满足该区域粮食生产用水。二龙村1组、2组、3组、4组、5组水稻种植面积1200亩，但农业灌溉设施不完善。为确保粮食生产，急需新建提灌站在二龙水库抽水灌溉，以满足该区域粮食生产用水。白鹤村水稻种植面积2500亩，白鹤村茶叶种植面积800亩，但由于缺水，无法保障粮食种植，建成后以满足该区域粮食生产用水。</t>
  </si>
  <si>
    <t>该村产业主要以粮经作物复合种植为主，覆盖粮油兔现代农业产业园区、现有水果种植1000余亩、粮油中药材复合种植200余，辐射带动种植1000余亩。因干旱导致该村严重缺水。该村2组有银子桥水库，长年水量充沛。新建提灌站1座，可以解决全村产业及2/3以上农户农业用水全部。</t>
  </si>
  <si>
    <t>购置抽水设备2套、新建100立方米蓄水池1口、清水池50立方米1口并配套完善相关配套设施。</t>
  </si>
  <si>
    <t>该区域属于嘉阳小火车文旅旅游片，该项目建成后可解决连片村638户、1877人，其中脱贫户45户、110人生产生活用水难问题，有效改善村民的生活环境，改善当地农村群众生产生活条件、发展壮大农业主导产业、巩固脱贫成效、促进农民增收，同时也将有利于巩固脱贫攻坚成果同乡村振兴的有效衔接，落实乡村振兴战略和“产业兴旺、生态宜居、乡风文明、治理有效、生活富裕”总方针，推进芭沟镇经济社会良好发展。</t>
  </si>
  <si>
    <t>2024年保春灌农田水利工程修复项目</t>
  </si>
  <si>
    <t>拟对全县14个镇范围内，维修改造提灌站27座、渠道防渗69.52公里、渠道垮塌整治0.87公里。</t>
  </si>
  <si>
    <t>各镇</t>
  </si>
  <si>
    <t>整治后，可解决6.554万亩耕地用水问题，预计粮食增收0.32万吨。</t>
  </si>
  <si>
    <t>210万为省级转移支付资金提灌站维修改造资金。</t>
  </si>
  <si>
    <t>硬化道路约1.6公里，宽4.5米、厚0.2米。</t>
  </si>
  <si>
    <t>该道路现状为土坯路，土坯路形成时间在2017年前，多年未硬化造成群众、车辆通行不便，属群众心连心多次反映的民生事项。 涉及群众38户125人，贫困户5户16人
。</t>
  </si>
  <si>
    <t>石溪镇联盟村道路拓宽项目</t>
  </si>
  <si>
    <t>1.加宽道路约2.15公里（加宽1米）并对部分破损道路进行修补；2.路面整治约100米（含塌陷区、堡坎）。</t>
  </si>
  <si>
    <t xml:space="preserve">该项目位于下一步拟创建的石溪镇茶桃产业园区，受益群众300户  750人、脱贫户40户95人 </t>
  </si>
  <si>
    <t>铁炉镇朝阳村道路重建和中心村道路硬化</t>
  </si>
  <si>
    <t>朝阳村：硬化道路约3.8公里，宽4.5米，厚0.2米；中心村：硬化道路约1公里，宽4.5米，厚0.2米。</t>
  </si>
  <si>
    <t>朝阳村公路于2006年硬化，至现在已经17年了，严重超过使用寿命，道路多处损坏严重，严重影响出行和交通。中心村道路贯通后3个村村民到县城时间可缩短一半（约1小时）</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</si>
</sst>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00_);[Red]\(0.00\)"/>
    <numFmt numFmtId="41" formatCode="_ * #,##0_ ;_ * \-#,##0_ ;_ * &quot;-&quot;_ ;_ @_ "/>
  </numFmts>
  <fonts count="32">
    <font>
      <sz val="11"/>
      <color theme="1"/>
      <name val="宋体"/>
      <charset val="134"/>
      <scheme val="minor"/>
    </font>
    <font>
      <sz val="20"/>
      <color theme="1"/>
      <name val="方正小标宋简体"/>
      <charset val="134"/>
    </font>
    <font>
      <sz val="11"/>
      <color theme="1"/>
      <name val="黑体"/>
      <charset val="134"/>
    </font>
    <font>
      <sz val="11"/>
      <color theme="1"/>
      <name val="宋体"/>
      <charset val="134"/>
    </font>
    <font>
      <sz val="11"/>
      <color theme="1"/>
      <name val="CESI仿宋-GB2312"/>
      <charset val="134"/>
    </font>
    <font>
      <sz val="22"/>
      <color rgb="FF000000"/>
      <name val="方正小标宋简体"/>
      <charset val="134"/>
    </font>
    <font>
      <sz val="11"/>
      <color rgb="FF000000"/>
      <name val="黑体"/>
      <charset val="134"/>
    </font>
    <font>
      <sz val="11"/>
      <name val="宋体"/>
      <charset val="134"/>
    </font>
    <font>
      <sz val="10"/>
      <name val="宋体"/>
      <charset val="134"/>
    </font>
    <font>
      <sz val="10"/>
      <color theme="1"/>
      <name val="宋体"/>
      <charset val="134"/>
    </font>
    <font>
      <sz val="12"/>
      <name val="宋体"/>
      <charset val="134"/>
    </font>
    <font>
      <sz val="11"/>
      <name val="宋体"/>
      <charset val="134"/>
      <scheme val="minor"/>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28"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2" applyNumberFormat="0" applyFont="0" applyAlignment="0" applyProtection="0">
      <alignment vertical="center"/>
    </xf>
    <xf numFmtId="0" fontId="21"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0" applyNumberFormat="0" applyFill="0" applyAlignment="0" applyProtection="0">
      <alignment vertical="center"/>
    </xf>
    <xf numFmtId="0" fontId="15" fillId="0" borderId="10" applyNumberFormat="0" applyFill="0" applyAlignment="0" applyProtection="0">
      <alignment vertical="center"/>
    </xf>
    <xf numFmtId="0" fontId="21" fillId="17" borderId="0" applyNumberFormat="0" applyBorder="0" applyAlignment="0" applyProtection="0">
      <alignment vertical="center"/>
    </xf>
    <xf numFmtId="0" fontId="18" fillId="0" borderId="14" applyNumberFormat="0" applyFill="0" applyAlignment="0" applyProtection="0">
      <alignment vertical="center"/>
    </xf>
    <xf numFmtId="0" fontId="21" fillId="16" borderId="0" applyNumberFormat="0" applyBorder="0" applyAlignment="0" applyProtection="0">
      <alignment vertical="center"/>
    </xf>
    <xf numFmtId="0" fontId="22" fillId="7" borderId="11" applyNumberFormat="0" applyAlignment="0" applyProtection="0">
      <alignment vertical="center"/>
    </xf>
    <xf numFmtId="0" fontId="29" fillId="7" borderId="15" applyNumberFormat="0" applyAlignment="0" applyProtection="0">
      <alignment vertical="center"/>
    </xf>
    <xf numFmtId="0" fontId="14" fillId="4" borderId="9" applyNumberFormat="0" applyAlignment="0" applyProtection="0">
      <alignment vertical="center"/>
    </xf>
    <xf numFmtId="0" fontId="13" fillId="13" borderId="0" applyNumberFormat="0" applyBorder="0" applyAlignment="0" applyProtection="0">
      <alignment vertical="center"/>
    </xf>
    <xf numFmtId="0" fontId="21" fillId="24" borderId="0" applyNumberFormat="0" applyBorder="0" applyAlignment="0" applyProtection="0">
      <alignment vertical="center"/>
    </xf>
    <xf numFmtId="0" fontId="30" fillId="0" borderId="16" applyNumberFormat="0" applyFill="0" applyAlignment="0" applyProtection="0">
      <alignment vertical="center"/>
    </xf>
    <xf numFmtId="0" fontId="24" fillId="0" borderId="13" applyNumberFormat="0" applyFill="0" applyAlignment="0" applyProtection="0">
      <alignment vertical="center"/>
    </xf>
    <xf numFmtId="0" fontId="31" fillId="25" borderId="0" applyNumberFormat="0" applyBorder="0" applyAlignment="0" applyProtection="0">
      <alignment vertical="center"/>
    </xf>
    <xf numFmtId="0" fontId="27" fillId="9" borderId="0" applyNumberFormat="0" applyBorder="0" applyAlignment="0" applyProtection="0">
      <alignment vertical="center"/>
    </xf>
    <xf numFmtId="0" fontId="13" fillId="28" borderId="0" applyNumberFormat="0" applyBorder="0" applyAlignment="0" applyProtection="0">
      <alignment vertical="center"/>
    </xf>
    <xf numFmtId="0" fontId="21" fillId="6"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1" fillId="33" borderId="0" applyNumberFormat="0" applyBorder="0" applyAlignment="0" applyProtection="0">
      <alignment vertical="center"/>
    </xf>
    <xf numFmtId="0" fontId="21" fillId="23"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21" fillId="22" borderId="0" applyNumberFormat="0" applyBorder="0" applyAlignment="0" applyProtection="0">
      <alignment vertical="center"/>
    </xf>
    <xf numFmtId="0" fontId="13" fillId="29"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13" fillId="11" borderId="0" applyNumberFormat="0" applyBorder="0" applyAlignment="0" applyProtection="0">
      <alignment vertical="center"/>
    </xf>
    <xf numFmtId="0" fontId="2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0" borderId="0">
      <alignment vertical="center"/>
    </xf>
  </cellStyleXfs>
  <cellXfs count="119">
    <xf numFmtId="0" fontId="0" fillId="0" borderId="0" xfId="0">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applyAlignment="1">
      <alignment vertical="center" wrapText="1"/>
    </xf>
    <xf numFmtId="0" fontId="3" fillId="0" borderId="1" xfId="0" applyFont="1" applyFill="1" applyBorder="1" applyAlignment="1">
      <alignment horizontal="justify" vertical="center" wrapText="1"/>
    </xf>
    <xf numFmtId="177" fontId="3" fillId="0" borderId="1" xfId="4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Fill="1" applyBorder="1" applyAlignment="1">
      <alignment horizontal="left" vertical="center"/>
    </xf>
    <xf numFmtId="0" fontId="0" fillId="0" borderId="1" xfId="0" applyFont="1" applyFill="1" applyBorder="1" applyAlignment="1">
      <alignment vertical="center"/>
    </xf>
    <xf numFmtId="0" fontId="0" fillId="0" borderId="1" xfId="0" applyNumberFormat="1" applyFont="1" applyFill="1" applyBorder="1" applyAlignment="1">
      <alignment horizontal="left" vertical="center" wrapText="1"/>
    </xf>
    <xf numFmtId="176" fontId="0" fillId="0" borderId="1" xfId="52"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Fill="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 xfId="0" applyBorder="1">
      <alignment vertical="center"/>
    </xf>
    <xf numFmtId="0" fontId="0" fillId="0" borderId="1" xfId="0"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0" fillId="0" borderId="7" xfId="0" applyFill="1" applyBorder="1" applyAlignment="1">
      <alignmen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0" fillId="0" borderId="8" xfId="0"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3" xfId="0" applyFill="1" applyBorder="1" applyAlignment="1">
      <alignment vertical="center" wrapText="1"/>
    </xf>
    <xf numFmtId="0" fontId="7" fillId="0" borderId="4" xfId="0" applyFont="1" applyFill="1" applyBorder="1" applyAlignment="1">
      <alignment horizontal="center" vertical="center" wrapText="1"/>
    </xf>
    <xf numFmtId="0" fontId="9" fillId="0" borderId="4" xfId="0" applyFont="1" applyFill="1" applyBorder="1">
      <alignment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7" fillId="0" borderId="1" xfId="49"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1" xfId="0" applyFill="1" applyBorder="1" applyAlignment="1">
      <alignment vertical="center"/>
    </xf>
    <xf numFmtId="0" fontId="3" fillId="2" borderId="1" xfId="0" applyFont="1" applyFill="1" applyBorder="1" applyAlignment="1">
      <alignment horizontal="center" vertical="center"/>
    </xf>
    <xf numFmtId="0" fontId="0" fillId="2" borderId="1" xfId="0" applyFill="1" applyBorder="1" applyAlignment="1">
      <alignment vertical="center" wrapText="1"/>
    </xf>
    <xf numFmtId="0" fontId="2"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2" borderId="1" xfId="0" applyFont="1" applyFill="1" applyBorder="1" applyAlignment="1">
      <alignment horizontal="justify" vertical="center" wrapText="1"/>
    </xf>
    <xf numFmtId="0" fontId="11" fillId="0" borderId="6" xfId="0" applyFont="1" applyFill="1" applyBorder="1" applyAlignment="1">
      <alignment horizontal="center" vertical="center" wrapText="1"/>
    </xf>
    <xf numFmtId="0" fontId="0" fillId="0" borderId="6" xfId="0" applyBorder="1">
      <alignment vertical="center"/>
    </xf>
    <xf numFmtId="0" fontId="7" fillId="0" borderId="1" xfId="0" applyFont="1" applyFill="1" applyBorder="1" applyAlignment="1">
      <alignment horizontal="center" vertical="center"/>
    </xf>
    <xf numFmtId="0" fontId="0" fillId="0" borderId="5" xfId="0" applyFill="1" applyBorder="1" applyAlignment="1">
      <alignment horizontal="center"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0" fillId="0" borderId="7" xfId="0" applyFill="1" applyBorder="1" applyAlignment="1">
      <alignment horizontal="center" vertical="center" wrapText="1"/>
    </xf>
    <xf numFmtId="0" fontId="3" fillId="0" borderId="2" xfId="0" applyFont="1"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vertical="center" wrapText="1"/>
    </xf>
    <xf numFmtId="0" fontId="3" fillId="0" borderId="6" xfId="0" applyFont="1" applyFill="1" applyBorder="1" applyAlignment="1">
      <alignment horizontal="left" vertical="center" wrapText="1"/>
    </xf>
    <xf numFmtId="0" fontId="0" fillId="0" borderId="3" xfId="0" applyFill="1" applyBorder="1" applyAlignment="1">
      <alignment horizontal="center" vertical="center" wrapText="1"/>
    </xf>
    <xf numFmtId="0" fontId="3" fillId="0" borderId="4" xfId="0" applyFont="1" applyFill="1" applyBorder="1" applyAlignment="1">
      <alignment vertical="center" wrapText="1"/>
    </xf>
    <xf numFmtId="0" fontId="0" fillId="0" borderId="4" xfId="0"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0" fillId="0" borderId="1" xfId="0" applyFill="1" applyBorder="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6" xfId="0"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0" fillId="0" borderId="4" xfId="0" applyFill="1" applyBorder="1" applyAlignment="1">
      <alignment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9" fillId="0" borderId="4" xfId="0" applyFont="1" applyFill="1" applyBorder="1" applyAlignment="1">
      <alignment horizontal="center" vertical="center"/>
    </xf>
    <xf numFmtId="0" fontId="9" fillId="0" borderId="2" xfId="0" applyFont="1" applyFill="1" applyBorder="1">
      <alignment vertical="center"/>
    </xf>
    <xf numFmtId="0" fontId="7" fillId="2" borderId="1" xfId="0" applyFont="1" applyFill="1" applyBorder="1" applyAlignment="1">
      <alignment horizontal="center" vertical="center"/>
    </xf>
    <xf numFmtId="0" fontId="0" fillId="2" borderId="1" xfId="0" applyFill="1" applyBorder="1" applyAlignment="1">
      <alignment vertical="center"/>
    </xf>
    <xf numFmtId="0" fontId="0" fillId="0" borderId="2" xfId="0" applyFill="1" applyBorder="1">
      <alignment vertical="center"/>
    </xf>
    <xf numFmtId="0" fontId="8" fillId="0" borderId="0" xfId="0" applyFont="1" applyFill="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left" vertical="center" wrapText="1"/>
    </xf>
    <xf numFmtId="0" fontId="0" fillId="0" borderId="0" xfId="0"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7" xfId="51"/>
    <cellStyle name="常规 127"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62"/>
  <sheetViews>
    <sheetView topLeftCell="A47" workbookViewId="0">
      <selection activeCell="B51" sqref="B51:J51"/>
    </sheetView>
  </sheetViews>
  <sheetFormatPr defaultColWidth="9" defaultRowHeight="13.5"/>
  <cols>
    <col min="1" max="1" width="6.5" style="36" customWidth="1"/>
    <col min="2" max="4" width="9" style="36"/>
    <col min="5" max="5" width="12.5" style="36" customWidth="1"/>
    <col min="6" max="6" width="9" style="36"/>
    <col min="7" max="7" width="61" style="36" customWidth="1"/>
    <col min="8" max="8" width="9" style="36"/>
    <col min="9" max="9" width="10.75" style="36" customWidth="1"/>
    <col min="10" max="10" width="17.25" style="36" customWidth="1"/>
    <col min="11" max="17" width="9" style="36" hidden="1" customWidth="1"/>
    <col min="18" max="16384" width="9" style="36"/>
  </cols>
  <sheetData>
    <row r="1" s="34" customFormat="1" ht="42" customHeight="1" spans="1:17">
      <c r="A1" s="37" t="s">
        <v>0</v>
      </c>
      <c r="B1" s="37"/>
      <c r="C1" s="38"/>
      <c r="D1" s="39"/>
      <c r="E1" s="39"/>
      <c r="F1" s="39"/>
      <c r="G1" s="38"/>
      <c r="H1" s="38"/>
      <c r="I1" s="37"/>
      <c r="J1" s="37"/>
      <c r="K1" s="37"/>
      <c r="L1" s="37"/>
      <c r="M1" s="37"/>
      <c r="N1" s="37"/>
      <c r="O1" s="37"/>
      <c r="P1" s="37"/>
      <c r="Q1" s="38"/>
    </row>
    <row r="2" s="34" customFormat="1" ht="33" customHeight="1" spans="1:17">
      <c r="A2" s="40" t="s">
        <v>1</v>
      </c>
      <c r="B2" s="7" t="s">
        <v>2</v>
      </c>
      <c r="C2" s="7" t="s">
        <v>3</v>
      </c>
      <c r="D2" s="7" t="s">
        <v>4</v>
      </c>
      <c r="E2" s="40" t="s">
        <v>5</v>
      </c>
      <c r="F2" s="40" t="s">
        <v>6</v>
      </c>
      <c r="G2" s="40" t="s">
        <v>7</v>
      </c>
      <c r="H2" s="40" t="s">
        <v>8</v>
      </c>
      <c r="I2" s="40" t="s">
        <v>9</v>
      </c>
      <c r="J2" s="40"/>
      <c r="K2" s="40"/>
      <c r="L2" s="40"/>
      <c r="M2" s="40"/>
      <c r="N2" s="40"/>
      <c r="O2" s="40"/>
      <c r="P2" s="40"/>
      <c r="Q2" s="117"/>
    </row>
    <row r="3" s="34" customFormat="1" ht="67.5" spans="1:17">
      <c r="A3" s="40"/>
      <c r="B3" s="7"/>
      <c r="C3" s="7"/>
      <c r="D3" s="7"/>
      <c r="E3" s="40"/>
      <c r="F3" s="40"/>
      <c r="G3" s="40"/>
      <c r="H3" s="40"/>
      <c r="I3" s="40" t="s">
        <v>10</v>
      </c>
      <c r="J3" s="40" t="s">
        <v>11</v>
      </c>
      <c r="K3" s="40" t="s">
        <v>12</v>
      </c>
      <c r="L3" s="40" t="s">
        <v>13</v>
      </c>
      <c r="M3" s="40" t="s">
        <v>14</v>
      </c>
      <c r="N3" s="40" t="s">
        <v>15</v>
      </c>
      <c r="O3" s="40" t="s">
        <v>16</v>
      </c>
      <c r="P3" s="40" t="s">
        <v>17</v>
      </c>
      <c r="Q3" s="40" t="s">
        <v>18</v>
      </c>
    </row>
    <row r="4" s="35" customFormat="1" ht="34" customHeight="1" spans="1:17">
      <c r="A4" s="41"/>
      <c r="B4" s="42"/>
      <c r="C4" s="43"/>
      <c r="D4" s="43"/>
      <c r="E4" s="44"/>
      <c r="F4" s="44"/>
      <c r="G4" s="44"/>
      <c r="H4" s="44"/>
      <c r="I4" s="44">
        <f>SUM(I5:I62)</f>
        <v>12533.99</v>
      </c>
      <c r="J4" s="44">
        <f>SUM(J5:J62)</f>
        <v>11189.99</v>
      </c>
      <c r="K4" s="44">
        <f t="shared" ref="J4:Q4" si="0">SUM(K5:K62)</f>
        <v>3336.58</v>
      </c>
      <c r="L4" s="40">
        <f t="shared" si="0"/>
        <v>620</v>
      </c>
      <c r="M4" s="40">
        <f t="shared" si="0"/>
        <v>300</v>
      </c>
      <c r="N4" s="40">
        <f t="shared" si="0"/>
        <v>180</v>
      </c>
      <c r="O4" s="40">
        <f t="shared" si="0"/>
        <v>0</v>
      </c>
      <c r="P4" s="40">
        <f t="shared" si="0"/>
        <v>16</v>
      </c>
      <c r="Q4" s="40">
        <f t="shared" si="0"/>
        <v>0</v>
      </c>
    </row>
    <row r="5" customFormat="1" ht="82" customHeight="1" spans="1:11">
      <c r="A5" s="45"/>
      <c r="B5" s="46" t="s">
        <v>19</v>
      </c>
      <c r="C5" s="46" t="s">
        <v>20</v>
      </c>
      <c r="D5" s="46"/>
      <c r="E5" s="46" t="s">
        <v>21</v>
      </c>
      <c r="F5" s="46" t="s">
        <v>22</v>
      </c>
      <c r="G5" s="46" t="s">
        <v>23</v>
      </c>
      <c r="H5" s="46" t="s">
        <v>24</v>
      </c>
      <c r="I5" s="80">
        <v>150</v>
      </c>
      <c r="J5" s="80">
        <v>150</v>
      </c>
      <c r="K5" s="45"/>
    </row>
    <row r="6" customFormat="1" ht="40.5" spans="1:18">
      <c r="A6" s="45"/>
      <c r="B6" s="47" t="s">
        <v>25</v>
      </c>
      <c r="C6" s="47" t="s">
        <v>20</v>
      </c>
      <c r="D6" s="47"/>
      <c r="E6" s="47" t="s">
        <v>26</v>
      </c>
      <c r="F6" s="47" t="s">
        <v>27</v>
      </c>
      <c r="G6" s="48" t="s">
        <v>28</v>
      </c>
      <c r="H6" s="47" t="s">
        <v>29</v>
      </c>
      <c r="I6" s="47">
        <v>1432.94</v>
      </c>
      <c r="J6" s="47">
        <v>1432.94</v>
      </c>
      <c r="K6" s="45"/>
      <c r="R6">
        <v>4.32</v>
      </c>
    </row>
    <row r="7" s="36" customFormat="1" ht="42" hidden="1" customHeight="1" spans="2:11">
      <c r="B7" s="49" t="s">
        <v>25</v>
      </c>
      <c r="C7" s="50" t="s">
        <v>20</v>
      </c>
      <c r="D7" s="50"/>
      <c r="E7" s="50" t="s">
        <v>30</v>
      </c>
      <c r="F7" s="50" t="s">
        <v>31</v>
      </c>
      <c r="G7" s="51" t="s">
        <v>32</v>
      </c>
      <c r="H7" s="50" t="s">
        <v>33</v>
      </c>
      <c r="I7" s="47">
        <v>96</v>
      </c>
      <c r="J7" s="50"/>
      <c r="K7" s="36">
        <v>12</v>
      </c>
    </row>
    <row r="8" customFormat="1" ht="40.5" spans="1:11">
      <c r="A8" s="45"/>
      <c r="B8" s="46" t="s">
        <v>19</v>
      </c>
      <c r="C8" s="47" t="s">
        <v>20</v>
      </c>
      <c r="D8" s="48"/>
      <c r="E8" s="48" t="s">
        <v>34</v>
      </c>
      <c r="F8" s="48" t="s">
        <v>35</v>
      </c>
      <c r="G8" s="48" t="s">
        <v>36</v>
      </c>
      <c r="H8" s="48" t="s">
        <v>37</v>
      </c>
      <c r="I8" s="47">
        <v>96</v>
      </c>
      <c r="J8" s="47">
        <v>96</v>
      </c>
      <c r="K8" s="45"/>
    </row>
    <row r="9" customFormat="1" ht="40.5" spans="1:11">
      <c r="A9" s="45"/>
      <c r="B9" s="46" t="s">
        <v>19</v>
      </c>
      <c r="C9" s="47" t="s">
        <v>20</v>
      </c>
      <c r="D9" s="48"/>
      <c r="E9" s="48" t="s">
        <v>38</v>
      </c>
      <c r="F9" s="48" t="s">
        <v>35</v>
      </c>
      <c r="G9" s="48" t="s">
        <v>39</v>
      </c>
      <c r="H9" s="48" t="s">
        <v>37</v>
      </c>
      <c r="I9" s="47">
        <v>13</v>
      </c>
      <c r="J9" s="47">
        <v>13</v>
      </c>
      <c r="K9" s="45"/>
    </row>
    <row r="10" customFormat="1" ht="40.5" spans="1:11">
      <c r="A10" s="45"/>
      <c r="B10" s="46" t="s">
        <v>19</v>
      </c>
      <c r="C10" s="47" t="s">
        <v>20</v>
      </c>
      <c r="D10" s="48"/>
      <c r="E10" s="48" t="s">
        <v>40</v>
      </c>
      <c r="F10" s="48" t="s">
        <v>35</v>
      </c>
      <c r="G10" s="48" t="s">
        <v>41</v>
      </c>
      <c r="H10" s="48" t="s">
        <v>37</v>
      </c>
      <c r="I10" s="47">
        <v>200</v>
      </c>
      <c r="J10" s="47">
        <v>200</v>
      </c>
      <c r="K10" s="45"/>
    </row>
    <row r="11" customFormat="1" ht="40.5" spans="1:11">
      <c r="A11" s="45"/>
      <c r="B11" s="46" t="s">
        <v>19</v>
      </c>
      <c r="C11" s="47" t="s">
        <v>20</v>
      </c>
      <c r="D11" s="47"/>
      <c r="E11" s="47" t="s">
        <v>42</v>
      </c>
      <c r="F11" s="47" t="s">
        <v>35</v>
      </c>
      <c r="G11" s="48" t="s">
        <v>43</v>
      </c>
      <c r="H11" s="47" t="s">
        <v>44</v>
      </c>
      <c r="I11" s="47">
        <v>10</v>
      </c>
      <c r="J11" s="47">
        <v>10</v>
      </c>
      <c r="K11" s="45"/>
    </row>
    <row r="12" customFormat="1" ht="54" spans="1:11">
      <c r="A12" s="45"/>
      <c r="B12" s="46" t="s">
        <v>19</v>
      </c>
      <c r="C12" s="47" t="s">
        <v>20</v>
      </c>
      <c r="D12" s="47"/>
      <c r="E12" s="47" t="s">
        <v>45</v>
      </c>
      <c r="F12" s="47" t="s">
        <v>35</v>
      </c>
      <c r="G12" s="48" t="s">
        <v>46</v>
      </c>
      <c r="H12" s="47" t="s">
        <v>44</v>
      </c>
      <c r="I12" s="75">
        <v>320</v>
      </c>
      <c r="J12" s="47">
        <v>320</v>
      </c>
      <c r="K12" s="45"/>
    </row>
    <row r="13" s="36" customFormat="1" ht="48" hidden="1" spans="2:11">
      <c r="B13" s="52" t="s">
        <v>19</v>
      </c>
      <c r="C13" s="53" t="s">
        <v>20</v>
      </c>
      <c r="D13" s="53"/>
      <c r="E13" s="54" t="s">
        <v>47</v>
      </c>
      <c r="F13" s="55" t="s">
        <v>48</v>
      </c>
      <c r="G13" s="55" t="s">
        <v>49</v>
      </c>
      <c r="H13" s="54" t="s">
        <v>50</v>
      </c>
      <c r="I13" s="47">
        <v>650</v>
      </c>
      <c r="J13" s="111"/>
      <c r="K13" s="54">
        <v>117</v>
      </c>
    </row>
    <row r="14" s="36" customFormat="1" ht="96" hidden="1" spans="2:11">
      <c r="B14" s="56" t="s">
        <v>19</v>
      </c>
      <c r="C14" s="47" t="s">
        <v>20</v>
      </c>
      <c r="D14" s="47"/>
      <c r="E14" s="57" t="s">
        <v>51</v>
      </c>
      <c r="F14" s="58" t="s">
        <v>52</v>
      </c>
      <c r="G14" s="58" t="s">
        <v>53</v>
      </c>
      <c r="H14" s="57" t="s">
        <v>54</v>
      </c>
      <c r="I14" s="64">
        <v>460.8</v>
      </c>
      <c r="J14" s="109"/>
      <c r="K14" s="57">
        <v>30</v>
      </c>
    </row>
    <row r="15" s="36" customFormat="1" ht="48" hidden="1" spans="2:11">
      <c r="B15" s="59" t="s">
        <v>19</v>
      </c>
      <c r="C15" s="60" t="s">
        <v>20</v>
      </c>
      <c r="D15" s="61"/>
      <c r="E15" s="62" t="s">
        <v>55</v>
      </c>
      <c r="F15" s="62" t="s">
        <v>56</v>
      </c>
      <c r="G15" s="63" t="s">
        <v>57</v>
      </c>
      <c r="H15" s="62" t="s">
        <v>54</v>
      </c>
      <c r="I15" s="112">
        <v>680</v>
      </c>
      <c r="J15" s="61"/>
      <c r="K15" s="62">
        <v>80</v>
      </c>
    </row>
    <row r="16" customFormat="1" ht="81" spans="1:11">
      <c r="A16" s="45"/>
      <c r="B16" s="10" t="s">
        <v>58</v>
      </c>
      <c r="C16" s="15" t="s">
        <v>59</v>
      </c>
      <c r="D16" s="15" t="s">
        <v>60</v>
      </c>
      <c r="E16" s="46" t="s">
        <v>61</v>
      </c>
      <c r="F16" s="10" t="s">
        <v>31</v>
      </c>
      <c r="G16" s="11" t="s">
        <v>62</v>
      </c>
      <c r="H16" s="47" t="s">
        <v>63</v>
      </c>
      <c r="I16" s="10">
        <v>520</v>
      </c>
      <c r="J16" s="75">
        <v>100</v>
      </c>
      <c r="K16" s="45"/>
    </row>
    <row r="17" customFormat="1" ht="54" spans="1:11">
      <c r="A17" s="45"/>
      <c r="B17" s="10" t="s">
        <v>58</v>
      </c>
      <c r="C17" s="15" t="s">
        <v>59</v>
      </c>
      <c r="D17" s="47" t="s">
        <v>60</v>
      </c>
      <c r="E17" s="47" t="s">
        <v>64</v>
      </c>
      <c r="F17" s="47" t="s">
        <v>65</v>
      </c>
      <c r="G17" s="47" t="s">
        <v>66</v>
      </c>
      <c r="H17" s="47" t="s">
        <v>67</v>
      </c>
      <c r="I17" s="113">
        <v>22</v>
      </c>
      <c r="J17" s="47">
        <v>650</v>
      </c>
      <c r="K17" s="45"/>
    </row>
    <row r="18" customFormat="1" ht="85.5" spans="1:11">
      <c r="A18" s="45"/>
      <c r="B18" s="10" t="s">
        <v>58</v>
      </c>
      <c r="C18" s="64" t="s">
        <v>59</v>
      </c>
      <c r="D18" s="15" t="s">
        <v>60</v>
      </c>
      <c r="E18" s="64" t="s">
        <v>68</v>
      </c>
      <c r="F18" s="64" t="s">
        <v>69</v>
      </c>
      <c r="G18" s="65" t="s">
        <v>70</v>
      </c>
      <c r="H18" s="64" t="s">
        <v>71</v>
      </c>
      <c r="I18" s="113">
        <v>100</v>
      </c>
      <c r="J18" s="64">
        <v>460.8</v>
      </c>
      <c r="K18" s="45"/>
    </row>
    <row r="19" customFormat="1" ht="85.5" hidden="1" spans="2:17">
      <c r="B19" s="66" t="s">
        <v>58</v>
      </c>
      <c r="C19" s="67" t="s">
        <v>59</v>
      </c>
      <c r="D19" s="68" t="s">
        <v>60</v>
      </c>
      <c r="E19" s="69" t="s">
        <v>72</v>
      </c>
      <c r="F19" s="67" t="s">
        <v>73</v>
      </c>
      <c r="G19" s="70" t="s">
        <v>74</v>
      </c>
      <c r="H19" s="67" t="s">
        <v>75</v>
      </c>
      <c r="I19" s="85">
        <v>753</v>
      </c>
      <c r="J19" s="67"/>
      <c r="L19">
        <v>180</v>
      </c>
      <c r="Q19" s="118" t="s">
        <v>76</v>
      </c>
    </row>
    <row r="20" customFormat="1" ht="27" spans="1:11">
      <c r="A20" s="45"/>
      <c r="B20" s="10" t="s">
        <v>58</v>
      </c>
      <c r="C20" s="71" t="s">
        <v>59</v>
      </c>
      <c r="D20" s="72" t="s">
        <v>77</v>
      </c>
      <c r="E20" s="71" t="s">
        <v>78</v>
      </c>
      <c r="F20" s="72" t="s">
        <v>79</v>
      </c>
      <c r="G20" s="71" t="s">
        <v>80</v>
      </c>
      <c r="H20" s="72" t="s">
        <v>79</v>
      </c>
      <c r="I20" s="47">
        <v>650</v>
      </c>
      <c r="J20" s="112">
        <v>680</v>
      </c>
      <c r="K20" s="45"/>
    </row>
    <row r="21" customFormat="1" ht="92" customHeight="1" spans="1:11">
      <c r="A21" s="45"/>
      <c r="B21" s="10" t="s">
        <v>58</v>
      </c>
      <c r="C21" s="73" t="s">
        <v>59</v>
      </c>
      <c r="D21" s="73" t="s">
        <v>77</v>
      </c>
      <c r="E21" s="73" t="s">
        <v>81</v>
      </c>
      <c r="F21" s="47" t="s">
        <v>82</v>
      </c>
      <c r="G21" s="74" t="s">
        <v>83</v>
      </c>
      <c r="H21" s="10" t="s">
        <v>84</v>
      </c>
      <c r="I21" s="47">
        <v>135</v>
      </c>
      <c r="J21" s="10">
        <v>520</v>
      </c>
      <c r="K21" s="45"/>
    </row>
    <row r="22" customFormat="1" ht="27" spans="1:11">
      <c r="A22" s="45"/>
      <c r="B22" s="10" t="s">
        <v>85</v>
      </c>
      <c r="C22" s="75" t="s">
        <v>86</v>
      </c>
      <c r="D22" s="76" t="s">
        <v>60</v>
      </c>
      <c r="E22" s="77" t="s">
        <v>87</v>
      </c>
      <c r="F22" s="78" t="s">
        <v>35</v>
      </c>
      <c r="G22" s="74" t="s">
        <v>88</v>
      </c>
      <c r="H22" s="71" t="s">
        <v>37</v>
      </c>
      <c r="I22" s="47">
        <v>70</v>
      </c>
      <c r="J22" s="113">
        <v>22</v>
      </c>
      <c r="K22" s="45"/>
    </row>
    <row r="23" customFormat="1" ht="54" spans="1:11">
      <c r="A23" s="45"/>
      <c r="B23" s="10" t="s">
        <v>85</v>
      </c>
      <c r="C23" s="75" t="s">
        <v>86</v>
      </c>
      <c r="D23" s="76" t="s">
        <v>89</v>
      </c>
      <c r="E23" s="77" t="s">
        <v>90</v>
      </c>
      <c r="F23" s="78" t="s">
        <v>35</v>
      </c>
      <c r="G23" s="74" t="s">
        <v>91</v>
      </c>
      <c r="H23" s="71" t="s">
        <v>37</v>
      </c>
      <c r="I23" s="10">
        <v>100</v>
      </c>
      <c r="J23" s="113">
        <v>100</v>
      </c>
      <c r="K23" s="45"/>
    </row>
    <row r="24" customFormat="1" ht="89" customHeight="1" spans="1:11">
      <c r="A24" s="45"/>
      <c r="B24" s="10" t="s">
        <v>85</v>
      </c>
      <c r="C24" s="47" t="s">
        <v>86</v>
      </c>
      <c r="D24" s="47" t="s">
        <v>92</v>
      </c>
      <c r="E24" s="47" t="s">
        <v>93</v>
      </c>
      <c r="F24" s="47" t="s">
        <v>94</v>
      </c>
      <c r="G24" s="48" t="s">
        <v>95</v>
      </c>
      <c r="H24" s="47" t="s">
        <v>67</v>
      </c>
      <c r="I24" s="80">
        <v>200</v>
      </c>
      <c r="J24" s="85">
        <v>753</v>
      </c>
      <c r="K24" s="45"/>
    </row>
    <row r="25" customFormat="1" ht="81" spans="1:11">
      <c r="A25" s="45"/>
      <c r="B25" s="10" t="s">
        <v>85</v>
      </c>
      <c r="C25" s="47" t="s">
        <v>96</v>
      </c>
      <c r="D25" s="47" t="s">
        <v>60</v>
      </c>
      <c r="E25" s="47" t="s">
        <v>97</v>
      </c>
      <c r="F25" s="47" t="s">
        <v>98</v>
      </c>
      <c r="G25" s="48" t="s">
        <v>99</v>
      </c>
      <c r="H25" s="47" t="s">
        <v>100</v>
      </c>
      <c r="I25" s="47">
        <v>28</v>
      </c>
      <c r="J25" s="47">
        <v>650</v>
      </c>
      <c r="K25" s="45"/>
    </row>
    <row r="26" customFormat="1" ht="54" spans="1:11">
      <c r="A26" s="45"/>
      <c r="B26" s="10" t="s">
        <v>85</v>
      </c>
      <c r="C26" s="10" t="s">
        <v>101</v>
      </c>
      <c r="D26" s="10" t="s">
        <v>60</v>
      </c>
      <c r="E26" s="47" t="s">
        <v>102</v>
      </c>
      <c r="F26" s="47" t="s">
        <v>103</v>
      </c>
      <c r="G26" s="47" t="s">
        <v>104</v>
      </c>
      <c r="H26" s="47" t="s">
        <v>75</v>
      </c>
      <c r="I26" s="113">
        <v>28</v>
      </c>
      <c r="J26" s="47">
        <v>115</v>
      </c>
      <c r="K26" s="45"/>
    </row>
    <row r="27" customFormat="1" ht="67.5" spans="1:11">
      <c r="A27" s="45"/>
      <c r="B27" s="10" t="s">
        <v>85</v>
      </c>
      <c r="C27" s="47" t="s">
        <v>105</v>
      </c>
      <c r="D27" s="47" t="s">
        <v>60</v>
      </c>
      <c r="E27" s="79" t="s">
        <v>106</v>
      </c>
      <c r="F27" s="47" t="s">
        <v>107</v>
      </c>
      <c r="G27" s="79" t="s">
        <v>108</v>
      </c>
      <c r="H27" s="47" t="s">
        <v>109</v>
      </c>
      <c r="I27" s="71">
        <v>895</v>
      </c>
      <c r="J27" s="47">
        <v>70</v>
      </c>
      <c r="K27" s="45"/>
    </row>
    <row r="28" customFormat="1" ht="80" customHeight="1" spans="1:11">
      <c r="A28" s="45"/>
      <c r="B28" s="10" t="s">
        <v>85</v>
      </c>
      <c r="C28" s="10" t="s">
        <v>110</v>
      </c>
      <c r="D28" s="10" t="s">
        <v>111</v>
      </c>
      <c r="E28" s="10" t="s">
        <v>112</v>
      </c>
      <c r="F28" s="10" t="s">
        <v>113</v>
      </c>
      <c r="G28" s="11" t="s">
        <v>114</v>
      </c>
      <c r="H28" s="10" t="s">
        <v>115</v>
      </c>
      <c r="I28" s="75">
        <v>25</v>
      </c>
      <c r="J28" s="10">
        <v>100</v>
      </c>
      <c r="K28" s="45"/>
    </row>
    <row r="29" customFormat="1" ht="135" spans="1:11">
      <c r="A29" s="45"/>
      <c r="B29" s="10" t="s">
        <v>85</v>
      </c>
      <c r="C29" s="80" t="s">
        <v>110</v>
      </c>
      <c r="D29" s="80" t="s">
        <v>111</v>
      </c>
      <c r="E29" s="80" t="s">
        <v>116</v>
      </c>
      <c r="F29" s="80" t="s">
        <v>117</v>
      </c>
      <c r="G29" s="77" t="s">
        <v>118</v>
      </c>
      <c r="H29" s="80" t="s">
        <v>117</v>
      </c>
      <c r="I29" s="10">
        <v>175</v>
      </c>
      <c r="J29" s="80">
        <v>200</v>
      </c>
      <c r="K29" s="45"/>
    </row>
    <row r="30" customFormat="1" ht="73" customHeight="1" spans="1:11">
      <c r="A30" s="45"/>
      <c r="B30" s="10" t="s">
        <v>85</v>
      </c>
      <c r="C30" s="47" t="s">
        <v>110</v>
      </c>
      <c r="D30" s="47" t="s">
        <v>89</v>
      </c>
      <c r="E30" s="47" t="s">
        <v>119</v>
      </c>
      <c r="F30" s="47" t="s">
        <v>35</v>
      </c>
      <c r="G30" s="48" t="s">
        <v>120</v>
      </c>
      <c r="H30" s="47" t="s">
        <v>37</v>
      </c>
      <c r="I30" s="10">
        <v>470</v>
      </c>
      <c r="J30" s="47">
        <v>28</v>
      </c>
      <c r="K30" s="45"/>
    </row>
    <row r="31" customFormat="1" ht="73" customHeight="1" spans="1:11">
      <c r="A31" s="45"/>
      <c r="B31" s="10" t="s">
        <v>85</v>
      </c>
      <c r="C31" s="81" t="s">
        <v>110</v>
      </c>
      <c r="D31" s="76" t="s">
        <v>89</v>
      </c>
      <c r="E31" s="77" t="s">
        <v>121</v>
      </c>
      <c r="F31" s="78" t="s">
        <v>35</v>
      </c>
      <c r="G31" s="74" t="s">
        <v>122</v>
      </c>
      <c r="H31" s="47" t="s">
        <v>37</v>
      </c>
      <c r="I31" s="10">
        <v>293.25</v>
      </c>
      <c r="J31" s="113">
        <v>28</v>
      </c>
      <c r="K31" s="45"/>
    </row>
    <row r="32" customFormat="1" ht="65" customHeight="1" spans="1:11">
      <c r="A32" s="45"/>
      <c r="B32" s="10" t="s">
        <v>85</v>
      </c>
      <c r="C32" s="47" t="s">
        <v>110</v>
      </c>
      <c r="D32" s="47" t="s">
        <v>92</v>
      </c>
      <c r="E32" s="47" t="s">
        <v>123</v>
      </c>
      <c r="F32" s="47" t="s">
        <v>124</v>
      </c>
      <c r="G32" s="48" t="s">
        <v>125</v>
      </c>
      <c r="H32" s="47" t="s">
        <v>115</v>
      </c>
      <c r="I32" s="10">
        <v>162</v>
      </c>
      <c r="J32" s="71">
        <v>895</v>
      </c>
      <c r="K32" s="45"/>
    </row>
    <row r="33" customFormat="1" ht="54" spans="1:11">
      <c r="A33" s="45"/>
      <c r="B33" s="10" t="s">
        <v>85</v>
      </c>
      <c r="C33" s="81" t="s">
        <v>126</v>
      </c>
      <c r="D33" s="75" t="s">
        <v>89</v>
      </c>
      <c r="E33" s="46" t="s">
        <v>127</v>
      </c>
      <c r="F33" s="10" t="s">
        <v>128</v>
      </c>
      <c r="G33" s="11" t="s">
        <v>129</v>
      </c>
      <c r="H33" s="75" t="s">
        <v>130</v>
      </c>
      <c r="I33" s="47">
        <v>150</v>
      </c>
      <c r="J33" s="75">
        <v>25</v>
      </c>
      <c r="K33" s="45"/>
    </row>
    <row r="34" customFormat="1" ht="67.5" spans="1:11">
      <c r="A34" s="45"/>
      <c r="B34" s="10" t="s">
        <v>85</v>
      </c>
      <c r="C34" s="80" t="s">
        <v>126</v>
      </c>
      <c r="D34" s="10" t="s">
        <v>92</v>
      </c>
      <c r="E34" s="10" t="s">
        <v>131</v>
      </c>
      <c r="F34" s="10" t="s">
        <v>132</v>
      </c>
      <c r="G34" s="10" t="s">
        <v>133</v>
      </c>
      <c r="H34" s="10" t="s">
        <v>134</v>
      </c>
      <c r="I34" s="75">
        <v>58</v>
      </c>
      <c r="J34" s="10">
        <v>175</v>
      </c>
      <c r="K34" s="45"/>
    </row>
    <row r="35" customFormat="1" ht="102" customHeight="1" spans="1:11">
      <c r="A35" s="45"/>
      <c r="B35" s="10" t="s">
        <v>85</v>
      </c>
      <c r="C35" s="73" t="s">
        <v>135</v>
      </c>
      <c r="D35" s="73" t="s">
        <v>60</v>
      </c>
      <c r="E35" s="10" t="s">
        <v>136</v>
      </c>
      <c r="F35" s="47" t="s">
        <v>137</v>
      </c>
      <c r="G35" s="82" t="s">
        <v>138</v>
      </c>
      <c r="H35" s="10" t="s">
        <v>84</v>
      </c>
      <c r="I35" s="75">
        <v>46</v>
      </c>
      <c r="J35" s="10">
        <v>470</v>
      </c>
      <c r="K35" s="45"/>
    </row>
    <row r="36" customFormat="1" ht="108" spans="1:11">
      <c r="A36" s="45"/>
      <c r="B36" s="10" t="s">
        <v>85</v>
      </c>
      <c r="C36" s="73" t="s">
        <v>139</v>
      </c>
      <c r="D36" s="73" t="s">
        <v>60</v>
      </c>
      <c r="E36" s="10" t="s">
        <v>140</v>
      </c>
      <c r="F36" s="10" t="s">
        <v>141</v>
      </c>
      <c r="G36" s="11" t="s">
        <v>142</v>
      </c>
      <c r="H36" s="10" t="s">
        <v>134</v>
      </c>
      <c r="I36" s="75">
        <v>47</v>
      </c>
      <c r="J36" s="10">
        <v>293.25</v>
      </c>
      <c r="K36" s="45"/>
    </row>
    <row r="37" customFormat="1" ht="54" customHeight="1" spans="1:11">
      <c r="A37" s="45"/>
      <c r="B37" s="10" t="s">
        <v>85</v>
      </c>
      <c r="C37" s="73" t="s">
        <v>139</v>
      </c>
      <c r="D37" s="73" t="s">
        <v>60</v>
      </c>
      <c r="E37" s="10" t="s">
        <v>143</v>
      </c>
      <c r="F37" s="47" t="s">
        <v>137</v>
      </c>
      <c r="G37" s="82" t="s">
        <v>144</v>
      </c>
      <c r="H37" s="10" t="s">
        <v>84</v>
      </c>
      <c r="I37" s="47">
        <v>100</v>
      </c>
      <c r="J37" s="10">
        <v>162</v>
      </c>
      <c r="K37" s="45"/>
    </row>
    <row r="38" customFormat="1" ht="67" customHeight="1" spans="1:11">
      <c r="A38" s="45"/>
      <c r="B38" s="10" t="s">
        <v>85</v>
      </c>
      <c r="C38" s="47" t="s">
        <v>139</v>
      </c>
      <c r="D38" s="47" t="s">
        <v>77</v>
      </c>
      <c r="E38" s="47" t="s">
        <v>145</v>
      </c>
      <c r="F38" s="47" t="s">
        <v>146</v>
      </c>
      <c r="G38" s="48" t="s">
        <v>147</v>
      </c>
      <c r="H38" s="47" t="s">
        <v>109</v>
      </c>
      <c r="I38" s="10">
        <v>280</v>
      </c>
      <c r="J38" s="47">
        <v>150</v>
      </c>
      <c r="K38" s="45"/>
    </row>
    <row r="39" customFormat="1" ht="75" hidden="1" customHeight="1" spans="2:12">
      <c r="B39" s="66" t="s">
        <v>85</v>
      </c>
      <c r="C39" s="50" t="s">
        <v>139</v>
      </c>
      <c r="E39" s="83" t="s">
        <v>148</v>
      </c>
      <c r="F39" s="84" t="s">
        <v>75</v>
      </c>
      <c r="G39" s="83" t="s">
        <v>149</v>
      </c>
      <c r="H39" s="84" t="s">
        <v>75</v>
      </c>
      <c r="I39" s="10">
        <v>112</v>
      </c>
      <c r="L39">
        <v>80</v>
      </c>
    </row>
    <row r="40" customFormat="1" ht="81" spans="1:11">
      <c r="A40" s="45"/>
      <c r="B40" s="80" t="s">
        <v>150</v>
      </c>
      <c r="C40" s="10" t="s">
        <v>151</v>
      </c>
      <c r="D40" s="46"/>
      <c r="E40" s="46" t="s">
        <v>152</v>
      </c>
      <c r="F40" s="10" t="s">
        <v>153</v>
      </c>
      <c r="G40" s="11" t="s">
        <v>154</v>
      </c>
      <c r="H40" s="85" t="s">
        <v>63</v>
      </c>
      <c r="I40" s="47">
        <v>160</v>
      </c>
      <c r="J40" s="75">
        <v>58</v>
      </c>
      <c r="K40" s="45"/>
    </row>
    <row r="41" customFormat="1" ht="81" spans="1:11">
      <c r="A41" s="45"/>
      <c r="B41" s="80" t="s">
        <v>150</v>
      </c>
      <c r="C41" s="10" t="s">
        <v>151</v>
      </c>
      <c r="D41" s="46"/>
      <c r="E41" s="46" t="s">
        <v>152</v>
      </c>
      <c r="F41" s="10" t="s">
        <v>155</v>
      </c>
      <c r="G41" s="11" t="s">
        <v>156</v>
      </c>
      <c r="H41" s="85" t="s">
        <v>63</v>
      </c>
      <c r="I41" s="10">
        <v>266</v>
      </c>
      <c r="J41" s="75">
        <v>46</v>
      </c>
      <c r="K41" s="45"/>
    </row>
    <row r="42" customFormat="1" ht="81" spans="1:11">
      <c r="A42" s="45"/>
      <c r="B42" s="80" t="s">
        <v>150</v>
      </c>
      <c r="C42" s="10" t="s">
        <v>151</v>
      </c>
      <c r="D42" s="46"/>
      <c r="E42" s="46" t="s">
        <v>157</v>
      </c>
      <c r="F42" s="10" t="s">
        <v>158</v>
      </c>
      <c r="G42" s="11" t="s">
        <v>159</v>
      </c>
      <c r="H42" s="47" t="s">
        <v>63</v>
      </c>
      <c r="I42" s="75">
        <v>70</v>
      </c>
      <c r="J42" s="75">
        <v>47</v>
      </c>
      <c r="K42" s="45"/>
    </row>
    <row r="43" customFormat="1" ht="40.5" spans="1:11">
      <c r="A43" s="45"/>
      <c r="B43" s="80" t="s">
        <v>150</v>
      </c>
      <c r="C43" s="47" t="s">
        <v>160</v>
      </c>
      <c r="D43" s="47"/>
      <c r="E43" s="47" t="s">
        <v>161</v>
      </c>
      <c r="F43" s="79" t="s">
        <v>162</v>
      </c>
      <c r="G43" s="48" t="s">
        <v>163</v>
      </c>
      <c r="H43" s="79" t="s">
        <v>109</v>
      </c>
      <c r="I43" s="75">
        <v>76</v>
      </c>
      <c r="J43" s="47">
        <v>100</v>
      </c>
      <c r="K43" s="45"/>
    </row>
    <row r="44" customFormat="1" ht="54" spans="1:11">
      <c r="A44" s="45"/>
      <c r="B44" s="80" t="s">
        <v>150</v>
      </c>
      <c r="C44" s="73" t="s">
        <v>160</v>
      </c>
      <c r="D44" s="73"/>
      <c r="E44" s="10" t="s">
        <v>164</v>
      </c>
      <c r="F44" s="10" t="s">
        <v>132</v>
      </c>
      <c r="G44" s="10" t="s">
        <v>165</v>
      </c>
      <c r="H44" s="10" t="s">
        <v>134</v>
      </c>
      <c r="I44" s="75">
        <v>30</v>
      </c>
      <c r="J44" s="10">
        <v>280</v>
      </c>
      <c r="K44" s="45"/>
    </row>
    <row r="45" customFormat="1" ht="79" customHeight="1" spans="1:11">
      <c r="A45" s="45"/>
      <c r="B45" s="80" t="s">
        <v>150</v>
      </c>
      <c r="C45" s="10" t="s">
        <v>166</v>
      </c>
      <c r="D45" s="10"/>
      <c r="E45" s="10" t="s">
        <v>167</v>
      </c>
      <c r="F45" s="10" t="s">
        <v>168</v>
      </c>
      <c r="G45" s="11" t="s">
        <v>169</v>
      </c>
      <c r="H45" s="10" t="s">
        <v>63</v>
      </c>
      <c r="I45" s="75">
        <v>1000</v>
      </c>
      <c r="J45" s="10">
        <v>112</v>
      </c>
      <c r="K45" s="45"/>
    </row>
    <row r="46" customFormat="1" ht="109" customHeight="1" spans="1:11">
      <c r="A46" s="45"/>
      <c r="B46" s="80" t="s">
        <v>150</v>
      </c>
      <c r="C46" s="10" t="s">
        <v>166</v>
      </c>
      <c r="D46" s="10"/>
      <c r="E46" s="10" t="s">
        <v>170</v>
      </c>
      <c r="F46" s="10" t="s">
        <v>171</v>
      </c>
      <c r="G46" s="11" t="s">
        <v>172</v>
      </c>
      <c r="H46" s="47" t="s">
        <v>130</v>
      </c>
      <c r="I46" s="78">
        <v>28</v>
      </c>
      <c r="J46" s="47">
        <v>160</v>
      </c>
      <c r="K46" s="45"/>
    </row>
    <row r="47" customFormat="1" ht="40.5" spans="1:11">
      <c r="A47" s="45"/>
      <c r="B47" s="80" t="s">
        <v>150</v>
      </c>
      <c r="C47" s="21" t="s">
        <v>166</v>
      </c>
      <c r="D47" s="21"/>
      <c r="E47" s="10" t="s">
        <v>173</v>
      </c>
      <c r="F47" s="10" t="s">
        <v>174</v>
      </c>
      <c r="G47" s="72" t="s">
        <v>175</v>
      </c>
      <c r="H47" s="21" t="s">
        <v>176</v>
      </c>
      <c r="I47" s="78">
        <v>20</v>
      </c>
      <c r="J47" s="10">
        <v>266</v>
      </c>
      <c r="K47" s="45"/>
    </row>
    <row r="48" customFormat="1" ht="81" hidden="1" spans="2:12">
      <c r="B48" s="86" t="s">
        <v>150</v>
      </c>
      <c r="C48" s="87" t="s">
        <v>177</v>
      </c>
      <c r="D48" s="87"/>
      <c r="E48" s="88" t="s">
        <v>178</v>
      </c>
      <c r="F48" s="66" t="s">
        <v>75</v>
      </c>
      <c r="G48" s="89" t="s">
        <v>179</v>
      </c>
      <c r="H48" s="66" t="s">
        <v>75</v>
      </c>
      <c r="I48" s="78">
        <v>28</v>
      </c>
      <c r="J48" s="88"/>
      <c r="L48">
        <v>240</v>
      </c>
    </row>
    <row r="49" customFormat="1" ht="54" spans="1:11">
      <c r="A49" s="45"/>
      <c r="B49" s="80" t="s">
        <v>150</v>
      </c>
      <c r="C49" s="73" t="s">
        <v>160</v>
      </c>
      <c r="D49" s="46"/>
      <c r="E49" s="46" t="s">
        <v>180</v>
      </c>
      <c r="F49" s="10" t="s">
        <v>181</v>
      </c>
      <c r="G49" s="11" t="s">
        <v>182</v>
      </c>
      <c r="H49" s="75" t="s">
        <v>63</v>
      </c>
      <c r="I49" s="75">
        <v>70</v>
      </c>
      <c r="J49" s="75">
        <v>70</v>
      </c>
      <c r="K49" s="45"/>
    </row>
    <row r="50" customFormat="1" ht="81" spans="1:11">
      <c r="A50" s="45"/>
      <c r="B50" s="80" t="s">
        <v>150</v>
      </c>
      <c r="C50" s="73" t="s">
        <v>160</v>
      </c>
      <c r="D50" s="46"/>
      <c r="E50" s="46" t="s">
        <v>183</v>
      </c>
      <c r="F50" s="10" t="s">
        <v>184</v>
      </c>
      <c r="G50" s="11" t="s">
        <v>185</v>
      </c>
      <c r="H50" s="75" t="s">
        <v>63</v>
      </c>
      <c r="I50" s="75">
        <v>76</v>
      </c>
      <c r="J50" s="75">
        <v>76</v>
      </c>
      <c r="K50" s="45"/>
    </row>
    <row r="51" customFormat="1" ht="67.5" spans="1:16">
      <c r="A51" s="45"/>
      <c r="B51" s="80" t="s">
        <v>150</v>
      </c>
      <c r="C51" s="80" t="s">
        <v>186</v>
      </c>
      <c r="D51" s="46"/>
      <c r="E51" s="46" t="s">
        <v>187</v>
      </c>
      <c r="F51" s="10" t="s">
        <v>113</v>
      </c>
      <c r="G51" s="11" t="s">
        <v>188</v>
      </c>
      <c r="H51" s="75" t="s">
        <v>115</v>
      </c>
      <c r="I51" s="75">
        <v>30</v>
      </c>
      <c r="J51" s="75">
        <v>30</v>
      </c>
      <c r="K51" s="45"/>
      <c r="P51">
        <v>16</v>
      </c>
    </row>
    <row r="52" s="36" customFormat="1" ht="121.5" hidden="1" spans="2:11">
      <c r="B52" s="90" t="s">
        <v>150</v>
      </c>
      <c r="C52" s="91" t="s">
        <v>166</v>
      </c>
      <c r="D52" s="92"/>
      <c r="E52" s="93" t="s">
        <v>189</v>
      </c>
      <c r="F52" s="19" t="s">
        <v>190</v>
      </c>
      <c r="G52" s="94" t="s">
        <v>191</v>
      </c>
      <c r="H52" s="92" t="s">
        <v>192</v>
      </c>
      <c r="I52" s="75">
        <v>1000</v>
      </c>
      <c r="J52" s="114"/>
      <c r="K52" s="54">
        <f>373.5+180+327+210</f>
        <v>1090.5</v>
      </c>
    </row>
    <row r="53" s="36" customFormat="1" ht="162" hidden="1" spans="2:11">
      <c r="B53" s="95" t="s">
        <v>150</v>
      </c>
      <c r="C53" s="96" t="s">
        <v>151</v>
      </c>
      <c r="D53" s="97"/>
      <c r="E53" s="97" t="s">
        <v>193</v>
      </c>
      <c r="F53" s="98" t="s">
        <v>194</v>
      </c>
      <c r="G53" s="99" t="s">
        <v>195</v>
      </c>
      <c r="H53" s="97" t="s">
        <v>196</v>
      </c>
      <c r="I53" s="78">
        <v>28</v>
      </c>
      <c r="J53" s="107"/>
      <c r="K53" s="115">
        <f>380+48+37.48</f>
        <v>465.48</v>
      </c>
    </row>
    <row r="54" s="36" customFormat="1" ht="54" spans="1:11">
      <c r="A54" s="100"/>
      <c r="B54" s="80" t="s">
        <v>197</v>
      </c>
      <c r="C54" s="7" t="s">
        <v>186</v>
      </c>
      <c r="D54" s="46"/>
      <c r="E54" s="46" t="s">
        <v>198</v>
      </c>
      <c r="F54" s="10" t="s">
        <v>199</v>
      </c>
      <c r="G54" s="11" t="s">
        <v>200</v>
      </c>
      <c r="H54" s="46" t="s">
        <v>201</v>
      </c>
      <c r="I54" s="78">
        <v>20</v>
      </c>
      <c r="J54" s="75">
        <v>1000</v>
      </c>
      <c r="K54" s="57">
        <f>1000+30+10+15+120</f>
        <v>1175</v>
      </c>
    </row>
    <row r="55" s="36" customFormat="1" ht="40.5" hidden="1" spans="2:13">
      <c r="B55" s="101" t="s">
        <v>197</v>
      </c>
      <c r="C55" s="102" t="s">
        <v>186</v>
      </c>
      <c r="D55" s="92"/>
      <c r="E55" s="93" t="s">
        <v>198</v>
      </c>
      <c r="F55" s="19" t="s">
        <v>202</v>
      </c>
      <c r="G55" s="94" t="s">
        <v>203</v>
      </c>
      <c r="H55" s="103" t="s">
        <v>79</v>
      </c>
      <c r="I55" s="78">
        <v>28</v>
      </c>
      <c r="J55" s="103"/>
      <c r="K55" s="116">
        <f>15</f>
        <v>15</v>
      </c>
      <c r="M55" s="36">
        <v>300</v>
      </c>
    </row>
    <row r="56" customFormat="1" ht="69" hidden="1" customHeight="1" spans="2:12">
      <c r="B56" s="104" t="s">
        <v>197</v>
      </c>
      <c r="C56" s="105" t="s">
        <v>186</v>
      </c>
      <c r="D56" s="97"/>
      <c r="E56" s="46" t="s">
        <v>204</v>
      </c>
      <c r="F56" s="10" t="s">
        <v>205</v>
      </c>
      <c r="G56" s="106" t="s">
        <v>206</v>
      </c>
      <c r="H56" s="107" t="s">
        <v>67</v>
      </c>
      <c r="J56" s="107"/>
      <c r="L56">
        <v>60</v>
      </c>
    </row>
    <row r="57" customFormat="1" ht="121.5" hidden="1" spans="2:12">
      <c r="B57" s="104" t="s">
        <v>197</v>
      </c>
      <c r="C57" s="105" t="s">
        <v>186</v>
      </c>
      <c r="D57" s="97"/>
      <c r="E57" s="46" t="s">
        <v>207</v>
      </c>
      <c r="F57" s="10" t="s">
        <v>208</v>
      </c>
      <c r="G57" s="106" t="s">
        <v>209</v>
      </c>
      <c r="H57" s="107" t="s">
        <v>63</v>
      </c>
      <c r="J57" s="107"/>
      <c r="L57">
        <v>60</v>
      </c>
    </row>
    <row r="58" s="36" customFormat="1" ht="60" hidden="1" spans="2:14">
      <c r="B58" s="108" t="s">
        <v>197</v>
      </c>
      <c r="C58" s="43" t="s">
        <v>186</v>
      </c>
      <c r="D58" s="109"/>
      <c r="E58" s="57" t="s">
        <v>210</v>
      </c>
      <c r="F58" s="58" t="s">
        <v>211</v>
      </c>
      <c r="G58" s="58" t="s">
        <v>212</v>
      </c>
      <c r="H58" s="57" t="s">
        <v>213</v>
      </c>
      <c r="I58" s="57"/>
      <c r="J58" s="109"/>
      <c r="K58" s="57">
        <f>90+186</f>
        <v>276</v>
      </c>
      <c r="N58" s="36">
        <v>180</v>
      </c>
    </row>
    <row r="59" s="36" customFormat="1" ht="48" hidden="1" spans="2:11">
      <c r="B59" s="110" t="s">
        <v>197</v>
      </c>
      <c r="C59" s="43" t="s">
        <v>186</v>
      </c>
      <c r="D59" s="61"/>
      <c r="E59" s="62" t="s">
        <v>214</v>
      </c>
      <c r="F59" s="63" t="s">
        <v>215</v>
      </c>
      <c r="G59" s="63" t="s">
        <v>216</v>
      </c>
      <c r="H59" s="62" t="s">
        <v>217</v>
      </c>
      <c r="I59" s="62"/>
      <c r="J59" s="61"/>
      <c r="K59" s="62">
        <v>75.6</v>
      </c>
    </row>
    <row r="60" customFormat="1" ht="40.5" spans="1:11">
      <c r="A60" s="45"/>
      <c r="B60" s="78" t="s">
        <v>197</v>
      </c>
      <c r="C60" s="78" t="s">
        <v>186</v>
      </c>
      <c r="D60" s="78"/>
      <c r="E60" s="78" t="s">
        <v>218</v>
      </c>
      <c r="F60" s="78" t="s">
        <v>35</v>
      </c>
      <c r="G60" s="78" t="s">
        <v>219</v>
      </c>
      <c r="H60" s="78"/>
      <c r="I60" s="78">
        <v>28</v>
      </c>
      <c r="J60" s="78">
        <v>28</v>
      </c>
      <c r="K60" s="45"/>
    </row>
    <row r="61" customFormat="1" ht="54" spans="1:11">
      <c r="A61" s="45"/>
      <c r="B61" s="78" t="s">
        <v>197</v>
      </c>
      <c r="C61" s="78" t="s">
        <v>186</v>
      </c>
      <c r="D61" s="78"/>
      <c r="E61" s="78" t="s">
        <v>220</v>
      </c>
      <c r="F61" s="78" t="s">
        <v>35</v>
      </c>
      <c r="G61" s="78" t="s">
        <v>221</v>
      </c>
      <c r="H61" s="78"/>
      <c r="I61" s="78">
        <v>20</v>
      </c>
      <c r="J61" s="78">
        <v>20</v>
      </c>
      <c r="K61" s="45"/>
    </row>
    <row r="62" customFormat="1" ht="40.5" spans="1:11">
      <c r="A62" s="45"/>
      <c r="B62" s="78" t="s">
        <v>197</v>
      </c>
      <c r="C62" s="78" t="s">
        <v>186</v>
      </c>
      <c r="D62" s="78"/>
      <c r="E62" s="78" t="s">
        <v>222</v>
      </c>
      <c r="F62" s="78" t="s">
        <v>35</v>
      </c>
      <c r="G62" s="78" t="s">
        <v>223</v>
      </c>
      <c r="H62" s="78"/>
      <c r="I62" s="78">
        <v>28</v>
      </c>
      <c r="J62" s="78">
        <v>28</v>
      </c>
      <c r="K62" s="45"/>
    </row>
  </sheetData>
  <autoFilter ref="A3:Q62">
    <filterColumn colId="9">
      <filters>
        <filter val="10"/>
        <filter val="150"/>
        <filter val="650"/>
        <filter val="112"/>
        <filter val="753"/>
        <filter val="154"/>
        <filter val="895"/>
        <filter val="16"/>
        <filter val="96"/>
        <filter val="58"/>
        <filter val="20"/>
        <filter val="160"/>
        <filter val="320"/>
        <filter val="520"/>
        <filter val="22"/>
        <filter val="162"/>
        <filter val="25"/>
        <filter val="293.25"/>
        <filter val="266"/>
        <filter val="28"/>
        <filter val="460.8"/>
        <filter val="30"/>
        <filter val="70"/>
        <filter val="470"/>
        <filter val="135"/>
        <filter val="175"/>
        <filter val="76"/>
        <filter val="100"/>
        <filter val="200"/>
        <filter val="280"/>
        <filter val="680"/>
        <filter val="1000"/>
        <filter val="1400"/>
        <filter val="11334.05"/>
        <filter val="46"/>
        <filter val="47"/>
      </filters>
    </filterColumn>
    <extLst/>
  </autoFilter>
  <mergeCells count="10">
    <mergeCell ref="A1:Q1"/>
    <mergeCell ref="I2:Q2"/>
    <mergeCell ref="A2:A3"/>
    <mergeCell ref="B2:B3"/>
    <mergeCell ref="C2:C3"/>
    <mergeCell ref="D2:D3"/>
    <mergeCell ref="E2:E3"/>
    <mergeCell ref="F2:F3"/>
    <mergeCell ref="G2:G3"/>
    <mergeCell ref="H2:H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3"/>
  <sheetViews>
    <sheetView tabSelected="1" zoomScale="85" zoomScaleNormal="85" workbookViewId="0">
      <pane ySplit="4" topLeftCell="A30" activePane="bottomLeft" state="frozen"/>
      <selection/>
      <selection pane="bottomLeft" activeCell="J30" sqref="J30"/>
    </sheetView>
  </sheetViews>
  <sheetFormatPr defaultColWidth="9" defaultRowHeight="13.5"/>
  <cols>
    <col min="1" max="1" width="6.75" style="3" customWidth="1"/>
    <col min="2" max="2" width="10.6333333333333" style="1" customWidth="1"/>
    <col min="3" max="3" width="14.1333333333333" style="1" customWidth="1"/>
    <col min="4" max="4" width="18.75" style="4" customWidth="1"/>
    <col min="5" max="5" width="13.8833333333333" style="4" customWidth="1"/>
    <col min="6" max="6" width="40.8833333333333" style="4" customWidth="1"/>
    <col min="7" max="7" width="10.1333333333333" style="3" customWidth="1"/>
    <col min="8" max="8" width="10.5" style="1" customWidth="1"/>
    <col min="9" max="9" width="45.3833333333333" style="5" customWidth="1"/>
    <col min="10" max="10" width="12.5" style="3" customWidth="1"/>
    <col min="11" max="11" width="9.38333333333333" style="3"/>
    <col min="12" max="13" width="9" style="3"/>
    <col min="14" max="14" width="9.88333333333333" style="3" customWidth="1"/>
    <col min="15" max="15" width="11.8833333333333" style="1" customWidth="1"/>
    <col min="16" max="16364" width="9" style="1"/>
    <col min="16365" max="16384" width="9" style="2"/>
  </cols>
  <sheetData>
    <row r="1" s="1" customFormat="1" ht="45" customHeight="1" spans="1:15">
      <c r="A1" s="6" t="s">
        <v>224</v>
      </c>
      <c r="B1" s="6"/>
      <c r="C1" s="6"/>
      <c r="D1" s="6"/>
      <c r="E1" s="6"/>
      <c r="F1" s="6"/>
      <c r="G1" s="6"/>
      <c r="H1" s="6"/>
      <c r="I1" s="29"/>
      <c r="J1" s="6"/>
      <c r="K1" s="6"/>
      <c r="L1" s="6"/>
      <c r="M1" s="6"/>
      <c r="N1" s="6"/>
      <c r="O1" s="6"/>
    </row>
    <row r="2" s="1" customFormat="1" ht="27" customHeight="1" spans="1:15">
      <c r="A2" s="7" t="s">
        <v>1</v>
      </c>
      <c r="B2" s="7" t="s">
        <v>225</v>
      </c>
      <c r="C2" s="7" t="s">
        <v>226</v>
      </c>
      <c r="D2" s="7" t="s">
        <v>5</v>
      </c>
      <c r="E2" s="7" t="s">
        <v>227</v>
      </c>
      <c r="F2" s="7" t="s">
        <v>7</v>
      </c>
      <c r="G2" s="7" t="s">
        <v>228</v>
      </c>
      <c r="H2" s="7" t="s">
        <v>229</v>
      </c>
      <c r="I2" s="7" t="s">
        <v>230</v>
      </c>
      <c r="J2" s="7" t="s">
        <v>231</v>
      </c>
      <c r="K2" s="7" t="s">
        <v>232</v>
      </c>
      <c r="L2" s="7"/>
      <c r="M2" s="7"/>
      <c r="N2" s="7" t="s">
        <v>233</v>
      </c>
      <c r="O2" s="7" t="s">
        <v>234</v>
      </c>
    </row>
    <row r="3" s="1" customFormat="1" ht="45" customHeight="1" spans="1:15">
      <c r="A3" s="7"/>
      <c r="B3" s="7"/>
      <c r="C3" s="7"/>
      <c r="D3" s="7"/>
      <c r="E3" s="7"/>
      <c r="F3" s="7"/>
      <c r="G3" s="7"/>
      <c r="H3" s="7"/>
      <c r="I3" s="7"/>
      <c r="J3" s="7"/>
      <c r="K3" s="7" t="s">
        <v>235</v>
      </c>
      <c r="L3" s="7" t="s">
        <v>236</v>
      </c>
      <c r="M3" s="7" t="s">
        <v>237</v>
      </c>
      <c r="N3" s="7"/>
      <c r="O3" s="7"/>
    </row>
    <row r="4" s="1" customFormat="1" ht="33" customHeight="1" spans="1:15">
      <c r="A4" s="7" t="s">
        <v>238</v>
      </c>
      <c r="B4" s="7"/>
      <c r="C4" s="7"/>
      <c r="D4" s="8"/>
      <c r="E4" s="7"/>
      <c r="F4" s="8"/>
      <c r="G4" s="7"/>
      <c r="H4" s="7"/>
      <c r="I4" s="8"/>
      <c r="J4" s="12">
        <f>K4+L4+M4+N4</f>
        <v>15571.62</v>
      </c>
      <c r="K4" s="12">
        <f>SUM(K5:K65)</f>
        <v>12118.58</v>
      </c>
      <c r="L4" s="12">
        <f>SUM(L5:L65)</f>
        <v>200</v>
      </c>
      <c r="M4" s="12">
        <f>SUM(M5:M65)</f>
        <v>1586.3</v>
      </c>
      <c r="N4" s="12">
        <f>SUM(N5:N65)</f>
        <v>1666.74</v>
      </c>
      <c r="O4" s="30"/>
    </row>
    <row r="5" s="1" customFormat="1" ht="61" customHeight="1" spans="1:15">
      <c r="A5" s="9">
        <v>1</v>
      </c>
      <c r="B5" s="9" t="s">
        <v>239</v>
      </c>
      <c r="C5" s="10" t="s">
        <v>240</v>
      </c>
      <c r="D5" s="11" t="s">
        <v>26</v>
      </c>
      <c r="E5" s="9" t="s">
        <v>27</v>
      </c>
      <c r="F5" s="11" t="s">
        <v>28</v>
      </c>
      <c r="G5" s="9" t="s">
        <v>27</v>
      </c>
      <c r="H5" s="9" t="s">
        <v>37</v>
      </c>
      <c r="I5" s="31" t="s">
        <v>241</v>
      </c>
      <c r="J5" s="9">
        <f t="shared" ref="J5:J19" si="0">K5+L5+M5+N5</f>
        <v>2887.75</v>
      </c>
      <c r="K5" s="32">
        <v>1437.01</v>
      </c>
      <c r="L5" s="12"/>
      <c r="M5" s="12"/>
      <c r="N5" s="32">
        <v>1450.74</v>
      </c>
      <c r="O5" s="30"/>
    </row>
    <row r="6" s="1" customFormat="1" ht="42" customHeight="1" spans="1:15">
      <c r="A6" s="9">
        <v>2</v>
      </c>
      <c r="B6" s="9"/>
      <c r="C6" s="10" t="s">
        <v>242</v>
      </c>
      <c r="D6" s="11" t="s">
        <v>34</v>
      </c>
      <c r="E6" s="12" t="s">
        <v>35</v>
      </c>
      <c r="F6" s="11" t="s">
        <v>36</v>
      </c>
      <c r="G6" s="10" t="s">
        <v>37</v>
      </c>
      <c r="H6" s="10" t="s">
        <v>37</v>
      </c>
      <c r="I6" s="11" t="s">
        <v>36</v>
      </c>
      <c r="J6" s="9">
        <f t="shared" si="0"/>
        <v>96</v>
      </c>
      <c r="K6" s="10">
        <v>96</v>
      </c>
      <c r="L6" s="12"/>
      <c r="M6" s="12"/>
      <c r="N6" s="12"/>
      <c r="O6" s="30"/>
    </row>
    <row r="7" s="1" customFormat="1" ht="57" customHeight="1" spans="1:15">
      <c r="A7" s="9">
        <v>3</v>
      </c>
      <c r="B7" s="9"/>
      <c r="C7" s="10" t="s">
        <v>243</v>
      </c>
      <c r="D7" s="11" t="s">
        <v>38</v>
      </c>
      <c r="E7" s="12" t="s">
        <v>35</v>
      </c>
      <c r="F7" s="11" t="s">
        <v>39</v>
      </c>
      <c r="G7" s="10" t="s">
        <v>37</v>
      </c>
      <c r="H7" s="10" t="s">
        <v>37</v>
      </c>
      <c r="I7" s="11" t="s">
        <v>39</v>
      </c>
      <c r="J7" s="9">
        <f t="shared" si="0"/>
        <v>13</v>
      </c>
      <c r="K7" s="10">
        <v>13</v>
      </c>
      <c r="L7" s="12"/>
      <c r="M7" s="12"/>
      <c r="N7" s="12"/>
      <c r="O7" s="30"/>
    </row>
    <row r="8" s="1" customFormat="1" ht="43" customHeight="1" spans="1:15">
      <c r="A8" s="9">
        <v>4</v>
      </c>
      <c r="B8" s="9"/>
      <c r="C8" s="10" t="s">
        <v>244</v>
      </c>
      <c r="D8" s="11" t="s">
        <v>40</v>
      </c>
      <c r="E8" s="12" t="s">
        <v>35</v>
      </c>
      <c r="F8" s="11" t="s">
        <v>41</v>
      </c>
      <c r="G8" s="10" t="s">
        <v>37</v>
      </c>
      <c r="H8" s="10" t="s">
        <v>37</v>
      </c>
      <c r="I8" s="11" t="s">
        <v>245</v>
      </c>
      <c r="J8" s="9">
        <f t="shared" si="0"/>
        <v>200</v>
      </c>
      <c r="K8" s="10">
        <v>200</v>
      </c>
      <c r="L8" s="12"/>
      <c r="M8" s="12"/>
      <c r="N8" s="12"/>
      <c r="O8" s="30"/>
    </row>
    <row r="9" s="1" customFormat="1" ht="44" customHeight="1" spans="1:15">
      <c r="A9" s="9">
        <v>5</v>
      </c>
      <c r="B9" s="9"/>
      <c r="C9" s="10" t="s">
        <v>246</v>
      </c>
      <c r="D9" s="11" t="s">
        <v>247</v>
      </c>
      <c r="E9" s="12" t="s">
        <v>35</v>
      </c>
      <c r="F9" s="11" t="s">
        <v>43</v>
      </c>
      <c r="G9" s="10" t="s">
        <v>44</v>
      </c>
      <c r="H9" s="10" t="s">
        <v>44</v>
      </c>
      <c r="I9" s="11" t="s">
        <v>248</v>
      </c>
      <c r="J9" s="9">
        <f t="shared" si="0"/>
        <v>10</v>
      </c>
      <c r="K9" s="10">
        <v>10</v>
      </c>
      <c r="L9" s="12"/>
      <c r="M9" s="12"/>
      <c r="N9" s="12"/>
      <c r="O9" s="30"/>
    </row>
    <row r="10" s="1" customFormat="1" ht="58" customHeight="1" spans="1:15">
      <c r="A10" s="9">
        <v>6</v>
      </c>
      <c r="B10" s="9"/>
      <c r="C10" s="10" t="s">
        <v>246</v>
      </c>
      <c r="D10" s="11" t="s">
        <v>249</v>
      </c>
      <c r="E10" s="12" t="s">
        <v>35</v>
      </c>
      <c r="F10" s="11" t="s">
        <v>46</v>
      </c>
      <c r="G10" s="10" t="s">
        <v>44</v>
      </c>
      <c r="H10" s="10" t="s">
        <v>44</v>
      </c>
      <c r="I10" s="11" t="s">
        <v>250</v>
      </c>
      <c r="J10" s="9">
        <f t="shared" si="0"/>
        <v>320</v>
      </c>
      <c r="K10" s="10">
        <v>320</v>
      </c>
      <c r="L10" s="12"/>
      <c r="M10" s="12"/>
      <c r="N10" s="12"/>
      <c r="O10" s="30"/>
    </row>
    <row r="11" s="1" customFormat="1" ht="54" customHeight="1" spans="1:15">
      <c r="A11" s="9">
        <v>7</v>
      </c>
      <c r="B11" s="9"/>
      <c r="C11" s="10" t="s">
        <v>246</v>
      </c>
      <c r="D11" s="11" t="s">
        <v>251</v>
      </c>
      <c r="E11" s="12" t="s">
        <v>35</v>
      </c>
      <c r="F11" s="13" t="s">
        <v>252</v>
      </c>
      <c r="G11" s="14" t="s">
        <v>253</v>
      </c>
      <c r="H11" s="14" t="s">
        <v>253</v>
      </c>
      <c r="I11" s="11" t="s">
        <v>250</v>
      </c>
      <c r="J11" s="9">
        <f t="shared" si="0"/>
        <v>4.32</v>
      </c>
      <c r="K11" s="10">
        <v>4.32</v>
      </c>
      <c r="L11" s="12"/>
      <c r="M11" s="12"/>
      <c r="N11" s="12"/>
      <c r="O11" s="30"/>
    </row>
    <row r="12" s="1" customFormat="1" ht="191" customHeight="1" spans="1:16384">
      <c r="A12" s="9">
        <v>8</v>
      </c>
      <c r="B12" s="9"/>
      <c r="C12" s="15" t="s">
        <v>254</v>
      </c>
      <c r="D12" s="16" t="s">
        <v>255</v>
      </c>
      <c r="E12" s="12" t="s">
        <v>22</v>
      </c>
      <c r="F12" s="11" t="s">
        <v>23</v>
      </c>
      <c r="G12" s="14" t="s">
        <v>24</v>
      </c>
      <c r="H12" s="10" t="s">
        <v>37</v>
      </c>
      <c r="I12" s="11" t="s">
        <v>256</v>
      </c>
      <c r="J12" s="9">
        <f t="shared" si="0"/>
        <v>150</v>
      </c>
      <c r="K12" s="15">
        <v>150</v>
      </c>
      <c r="L12" s="12"/>
      <c r="M12" s="12"/>
      <c r="N12" s="12"/>
      <c r="O12" s="16" t="s">
        <v>257</v>
      </c>
      <c r="XEK12" s="2"/>
      <c r="XEL12" s="2"/>
      <c r="XEM12" s="2"/>
      <c r="XEN12" s="2"/>
      <c r="XEO12" s="2"/>
      <c r="XEP12" s="2"/>
      <c r="XEQ12" s="2"/>
      <c r="XER12" s="2"/>
      <c r="XES12" s="2"/>
      <c r="XET12" s="2"/>
      <c r="XEU12" s="2"/>
      <c r="XEV12" s="2"/>
      <c r="XEW12" s="2"/>
      <c r="XEX12" s="2"/>
      <c r="XEY12" s="2"/>
      <c r="XEZ12" s="2"/>
      <c r="XFA12" s="2"/>
      <c r="XFB12" s="2"/>
      <c r="XFC12" s="2"/>
      <c r="XFD12" s="2"/>
    </row>
    <row r="13" s="1" customFormat="1" ht="191" customHeight="1" spans="1:16384">
      <c r="A13" s="9">
        <v>9</v>
      </c>
      <c r="B13" s="9" t="s">
        <v>239</v>
      </c>
      <c r="C13" s="15" t="s">
        <v>258</v>
      </c>
      <c r="D13" s="11" t="s">
        <v>259</v>
      </c>
      <c r="E13" s="11" t="s">
        <v>35</v>
      </c>
      <c r="F13" s="11" t="s">
        <v>260</v>
      </c>
      <c r="G13" s="14" t="s">
        <v>261</v>
      </c>
      <c r="H13" s="10" t="s">
        <v>262</v>
      </c>
      <c r="I13" s="11"/>
      <c r="J13" s="9">
        <v>2249</v>
      </c>
      <c r="K13" s="15">
        <v>2249</v>
      </c>
      <c r="L13" s="12"/>
      <c r="M13" s="12"/>
      <c r="N13" s="12"/>
      <c r="O13" s="16"/>
      <c r="XEK13" s="2"/>
      <c r="XEL13" s="2"/>
      <c r="XEM13" s="2"/>
      <c r="XEN13" s="2"/>
      <c r="XEO13" s="2"/>
      <c r="XEP13" s="2"/>
      <c r="XEQ13" s="2"/>
      <c r="XER13" s="2"/>
      <c r="XES13" s="2"/>
      <c r="XET13" s="2"/>
      <c r="XEU13" s="2"/>
      <c r="XEV13" s="2"/>
      <c r="XEW13" s="2"/>
      <c r="XEX13" s="2"/>
      <c r="XEY13" s="2"/>
      <c r="XEZ13" s="2"/>
      <c r="XFA13" s="2"/>
      <c r="XFB13" s="2"/>
      <c r="XFC13" s="2"/>
      <c r="XFD13" s="2"/>
    </row>
    <row r="14" s="1" customFormat="1" ht="191" customHeight="1" spans="1:16384">
      <c r="A14" s="9">
        <v>10</v>
      </c>
      <c r="B14" s="9" t="s">
        <v>239</v>
      </c>
      <c r="C14" s="15" t="s">
        <v>263</v>
      </c>
      <c r="D14" s="16" t="s">
        <v>264</v>
      </c>
      <c r="E14" s="11" t="s">
        <v>35</v>
      </c>
      <c r="F14" s="11" t="s">
        <v>265</v>
      </c>
      <c r="G14" s="14" t="s">
        <v>37</v>
      </c>
      <c r="H14" s="14" t="s">
        <v>37</v>
      </c>
      <c r="I14" s="11"/>
      <c r="J14" s="9">
        <v>100</v>
      </c>
      <c r="K14" s="15"/>
      <c r="L14" s="12"/>
      <c r="M14" s="12">
        <v>100</v>
      </c>
      <c r="N14" s="12"/>
      <c r="O14" s="16"/>
      <c r="XEK14" s="2"/>
      <c r="XEL14" s="2"/>
      <c r="XEM14" s="2"/>
      <c r="XEN14" s="2"/>
      <c r="XEO14" s="2"/>
      <c r="XEP14" s="2"/>
      <c r="XEQ14" s="2"/>
      <c r="XER14" s="2"/>
      <c r="XES14" s="2"/>
      <c r="XET14" s="2"/>
      <c r="XEU14" s="2"/>
      <c r="XEV14" s="2"/>
      <c r="XEW14" s="2"/>
      <c r="XEX14" s="2"/>
      <c r="XEY14" s="2"/>
      <c r="XEZ14" s="2"/>
      <c r="XFA14" s="2"/>
      <c r="XFB14" s="2"/>
      <c r="XFC14" s="2"/>
      <c r="XFD14" s="2"/>
    </row>
    <row r="15" s="1" customFormat="1" ht="98" customHeight="1" spans="1:16384">
      <c r="A15" s="9">
        <v>11</v>
      </c>
      <c r="B15" s="16" t="s">
        <v>266</v>
      </c>
      <c r="C15" s="10" t="s">
        <v>254</v>
      </c>
      <c r="D15" s="10" t="s">
        <v>267</v>
      </c>
      <c r="E15" s="10" t="s">
        <v>35</v>
      </c>
      <c r="F15" s="17" t="s">
        <v>268</v>
      </c>
      <c r="G15" s="10" t="s">
        <v>37</v>
      </c>
      <c r="H15" s="10" t="s">
        <v>37</v>
      </c>
      <c r="I15" s="11" t="s">
        <v>269</v>
      </c>
      <c r="J15" s="10">
        <v>100</v>
      </c>
      <c r="K15" s="10"/>
      <c r="L15" s="12"/>
      <c r="M15" s="12">
        <v>100</v>
      </c>
      <c r="N15" s="12"/>
      <c r="O15" s="30"/>
      <c r="XEK15" s="2"/>
      <c r="XEL15" s="2"/>
      <c r="XEM15" s="2"/>
      <c r="XEN15" s="2"/>
      <c r="XEO15" s="2"/>
      <c r="XEP15" s="2"/>
      <c r="XEQ15" s="2"/>
      <c r="XER15" s="2"/>
      <c r="XES15" s="2"/>
      <c r="XET15" s="2"/>
      <c r="XEU15" s="2"/>
      <c r="XEV15" s="2"/>
      <c r="XEW15" s="2"/>
      <c r="XEX15" s="2"/>
      <c r="XEY15" s="2"/>
      <c r="XEZ15" s="2"/>
      <c r="XFA15" s="2"/>
      <c r="XFB15" s="2"/>
      <c r="XFC15" s="2"/>
      <c r="XFD15" s="2"/>
    </row>
    <row r="16" s="1" customFormat="1" ht="130" customHeight="1" spans="1:16384">
      <c r="A16" s="9">
        <v>12</v>
      </c>
      <c r="B16" s="16" t="s">
        <v>266</v>
      </c>
      <c r="C16" s="10" t="s">
        <v>254</v>
      </c>
      <c r="D16" s="18" t="s">
        <v>270</v>
      </c>
      <c r="E16" s="11" t="s">
        <v>271</v>
      </c>
      <c r="F16" s="11" t="s">
        <v>272</v>
      </c>
      <c r="G16" s="10" t="s">
        <v>273</v>
      </c>
      <c r="H16" s="10" t="s">
        <v>37</v>
      </c>
      <c r="I16" s="11" t="s">
        <v>274</v>
      </c>
      <c r="J16" s="9">
        <v>800</v>
      </c>
      <c r="K16" s="10"/>
      <c r="L16" s="12"/>
      <c r="M16" s="12">
        <v>800</v>
      </c>
      <c r="N16" s="30"/>
      <c r="O16" s="16" t="s">
        <v>275</v>
      </c>
      <c r="XEK16" s="2"/>
      <c r="XEL16" s="2"/>
      <c r="XEM16" s="2"/>
      <c r="XEN16" s="2"/>
      <c r="XEO16" s="2"/>
      <c r="XEP16" s="2"/>
      <c r="XEQ16" s="2"/>
      <c r="XER16" s="2"/>
      <c r="XES16" s="2"/>
      <c r="XET16" s="2"/>
      <c r="XEU16" s="2"/>
      <c r="XEV16" s="2"/>
      <c r="XEW16" s="2"/>
      <c r="XEX16" s="2"/>
      <c r="XEY16" s="2"/>
      <c r="XEZ16" s="2"/>
      <c r="XFA16" s="2"/>
      <c r="XFB16" s="2"/>
      <c r="XFC16" s="2"/>
      <c r="XFD16" s="2"/>
    </row>
    <row r="17" s="1" customFormat="1" ht="94.5" spans="1:16384">
      <c r="A17" s="9">
        <v>13</v>
      </c>
      <c r="B17" s="16" t="s">
        <v>266</v>
      </c>
      <c r="C17" s="10" t="s">
        <v>254</v>
      </c>
      <c r="D17" s="16" t="s">
        <v>61</v>
      </c>
      <c r="E17" s="10" t="s">
        <v>276</v>
      </c>
      <c r="F17" s="11" t="s">
        <v>277</v>
      </c>
      <c r="G17" s="10" t="s">
        <v>63</v>
      </c>
      <c r="H17" s="10" t="s">
        <v>37</v>
      </c>
      <c r="I17" s="11" t="s">
        <v>278</v>
      </c>
      <c r="J17" s="9">
        <v>760</v>
      </c>
      <c r="K17" s="12">
        <v>500</v>
      </c>
      <c r="L17" s="12"/>
      <c r="M17" s="12">
        <v>260</v>
      </c>
      <c r="N17" s="12"/>
      <c r="O17" s="30"/>
      <c r="XEK17" s="2"/>
      <c r="XEL17" s="2"/>
      <c r="XEM17" s="2"/>
      <c r="XEN17" s="2"/>
      <c r="XEO17" s="2"/>
      <c r="XEP17" s="2"/>
      <c r="XEQ17" s="2"/>
      <c r="XER17" s="2"/>
      <c r="XES17" s="2"/>
      <c r="XET17" s="2"/>
      <c r="XEU17" s="2"/>
      <c r="XEV17" s="2"/>
      <c r="XEW17" s="2"/>
      <c r="XEX17" s="2"/>
      <c r="XEY17" s="2"/>
      <c r="XEZ17" s="2"/>
      <c r="XFA17" s="2"/>
      <c r="XFB17" s="2"/>
      <c r="XFC17" s="2"/>
      <c r="XFD17" s="2"/>
    </row>
    <row r="18" s="1" customFormat="1" ht="73" customHeight="1" spans="1:16384">
      <c r="A18" s="9">
        <v>14</v>
      </c>
      <c r="B18" s="16" t="s">
        <v>266</v>
      </c>
      <c r="C18" s="10" t="s">
        <v>254</v>
      </c>
      <c r="D18" s="16" t="s">
        <v>279</v>
      </c>
      <c r="E18" s="10" t="s">
        <v>35</v>
      </c>
      <c r="F18" s="11" t="s">
        <v>280</v>
      </c>
      <c r="G18" s="10" t="s">
        <v>37</v>
      </c>
      <c r="H18" s="10" t="s">
        <v>37</v>
      </c>
      <c r="I18" s="10" t="s">
        <v>281</v>
      </c>
      <c r="J18" s="9">
        <f t="shared" ref="J18:J25" si="1">K18+L18+M18+N18</f>
        <v>22</v>
      </c>
      <c r="K18" s="12"/>
      <c r="L18" s="12"/>
      <c r="M18" s="12">
        <v>22</v>
      </c>
      <c r="N18" s="12"/>
      <c r="O18" s="30"/>
      <c r="XEK18" s="2"/>
      <c r="XEL18" s="2"/>
      <c r="XEM18" s="2"/>
      <c r="XEN18" s="2"/>
      <c r="XEO18" s="2"/>
      <c r="XEP18" s="2"/>
      <c r="XEQ18" s="2"/>
      <c r="XER18" s="2"/>
      <c r="XES18" s="2"/>
      <c r="XET18" s="2"/>
      <c r="XEU18" s="2"/>
      <c r="XEV18" s="2"/>
      <c r="XEW18" s="2"/>
      <c r="XEX18" s="2"/>
      <c r="XEY18" s="2"/>
      <c r="XEZ18" s="2"/>
      <c r="XFA18" s="2"/>
      <c r="XFB18" s="2"/>
      <c r="XFC18" s="2"/>
      <c r="XFD18" s="2"/>
    </row>
    <row r="19" s="1" customFormat="1" ht="69" customHeight="1" spans="1:16384">
      <c r="A19" s="9">
        <v>15</v>
      </c>
      <c r="B19" s="16" t="s">
        <v>266</v>
      </c>
      <c r="C19" s="10" t="s">
        <v>254</v>
      </c>
      <c r="D19" s="16" t="s">
        <v>282</v>
      </c>
      <c r="E19" s="10" t="s">
        <v>35</v>
      </c>
      <c r="F19" s="11" t="s">
        <v>283</v>
      </c>
      <c r="G19" s="10" t="s">
        <v>37</v>
      </c>
      <c r="H19" s="10" t="s">
        <v>37</v>
      </c>
      <c r="I19" s="10" t="s">
        <v>284</v>
      </c>
      <c r="J19" s="9">
        <f t="shared" si="1"/>
        <v>100</v>
      </c>
      <c r="K19" s="12"/>
      <c r="L19" s="12"/>
      <c r="M19" s="12">
        <v>100</v>
      </c>
      <c r="N19" s="12"/>
      <c r="O19" s="30"/>
      <c r="XEK19" s="2"/>
      <c r="XEL19" s="2"/>
      <c r="XEM19" s="2"/>
      <c r="XEN19" s="2"/>
      <c r="XEO19" s="2"/>
      <c r="XEP19" s="2"/>
      <c r="XEQ19" s="2"/>
      <c r="XER19" s="2"/>
      <c r="XES19" s="2"/>
      <c r="XET19" s="2"/>
      <c r="XEU19" s="2"/>
      <c r="XEV19" s="2"/>
      <c r="XEW19" s="2"/>
      <c r="XEX19" s="2"/>
      <c r="XEY19" s="2"/>
      <c r="XEZ19" s="2"/>
      <c r="XFA19" s="2"/>
      <c r="XFB19" s="2"/>
      <c r="XFC19" s="2"/>
      <c r="XFD19" s="2"/>
    </row>
    <row r="20" s="1" customFormat="1" ht="126" customHeight="1" spans="1:16384">
      <c r="A20" s="9">
        <v>16</v>
      </c>
      <c r="B20" s="16" t="s">
        <v>266</v>
      </c>
      <c r="C20" s="10" t="s">
        <v>254</v>
      </c>
      <c r="D20" s="10" t="s">
        <v>285</v>
      </c>
      <c r="E20" s="10" t="s">
        <v>94</v>
      </c>
      <c r="F20" s="11" t="s">
        <v>286</v>
      </c>
      <c r="G20" s="10" t="s">
        <v>67</v>
      </c>
      <c r="H20" s="10" t="s">
        <v>37</v>
      </c>
      <c r="I20" s="11" t="s">
        <v>287</v>
      </c>
      <c r="J20" s="9">
        <f t="shared" si="1"/>
        <v>753</v>
      </c>
      <c r="K20" s="15">
        <v>753</v>
      </c>
      <c r="L20" s="12"/>
      <c r="M20" s="12"/>
      <c r="N20" s="12"/>
      <c r="O20" s="30"/>
      <c r="XEK20" s="2"/>
      <c r="XEL20" s="2"/>
      <c r="XEM20" s="2"/>
      <c r="XEN20" s="2"/>
      <c r="XEO20" s="2"/>
      <c r="XEP20" s="2"/>
      <c r="XEQ20" s="2"/>
      <c r="XER20" s="2"/>
      <c r="XES20" s="2"/>
      <c r="XET20" s="2"/>
      <c r="XEU20" s="2"/>
      <c r="XEV20" s="2"/>
      <c r="XEW20" s="2"/>
      <c r="XEX20" s="2"/>
      <c r="XEY20" s="2"/>
      <c r="XEZ20" s="2"/>
      <c r="XFA20" s="2"/>
      <c r="XFB20" s="2"/>
      <c r="XFC20" s="2"/>
      <c r="XFD20" s="2"/>
    </row>
    <row r="21" s="1" customFormat="1" ht="211" customHeight="1" spans="1:16384">
      <c r="A21" s="9">
        <v>17</v>
      </c>
      <c r="B21" s="16" t="s">
        <v>266</v>
      </c>
      <c r="C21" s="10" t="s">
        <v>254</v>
      </c>
      <c r="D21" s="11" t="s">
        <v>288</v>
      </c>
      <c r="E21" s="11" t="s">
        <v>289</v>
      </c>
      <c r="F21" s="11" t="s">
        <v>290</v>
      </c>
      <c r="G21" s="10" t="s">
        <v>100</v>
      </c>
      <c r="H21" s="10" t="s">
        <v>37</v>
      </c>
      <c r="I21" s="11" t="s">
        <v>291</v>
      </c>
      <c r="J21" s="9">
        <f t="shared" si="1"/>
        <v>450</v>
      </c>
      <c r="K21" s="10">
        <v>450</v>
      </c>
      <c r="L21" s="12"/>
      <c r="M21" s="12"/>
      <c r="N21" s="12"/>
      <c r="O21" s="30"/>
      <c r="XEK21" s="2"/>
      <c r="XEL21" s="2"/>
      <c r="XEM21" s="2"/>
      <c r="XEN21" s="2"/>
      <c r="XEO21" s="2"/>
      <c r="XEP21" s="2"/>
      <c r="XEQ21" s="2"/>
      <c r="XER21" s="2"/>
      <c r="XES21" s="2"/>
      <c r="XET21" s="2"/>
      <c r="XEU21" s="2"/>
      <c r="XEV21" s="2"/>
      <c r="XEW21" s="2"/>
      <c r="XEX21" s="2"/>
      <c r="XEY21" s="2"/>
      <c r="XEZ21" s="2"/>
      <c r="XFA21" s="2"/>
      <c r="XFB21" s="2"/>
      <c r="XFC21" s="2"/>
      <c r="XFD21" s="2"/>
    </row>
    <row r="22" s="1" customFormat="1" ht="78" customHeight="1" spans="1:16384">
      <c r="A22" s="9">
        <v>18</v>
      </c>
      <c r="B22" s="16" t="s">
        <v>266</v>
      </c>
      <c r="C22" s="10" t="s">
        <v>254</v>
      </c>
      <c r="D22" s="10" t="s">
        <v>292</v>
      </c>
      <c r="E22" s="10" t="s">
        <v>124</v>
      </c>
      <c r="F22" s="11" t="s">
        <v>293</v>
      </c>
      <c r="G22" s="10" t="s">
        <v>115</v>
      </c>
      <c r="H22" s="10" t="s">
        <v>37</v>
      </c>
      <c r="I22" s="11" t="s">
        <v>294</v>
      </c>
      <c r="J22" s="9">
        <f t="shared" si="1"/>
        <v>545</v>
      </c>
      <c r="K22" s="10">
        <v>545</v>
      </c>
      <c r="L22" s="12"/>
      <c r="M22" s="12"/>
      <c r="N22" s="12"/>
      <c r="O22" s="30"/>
      <c r="XEK22" s="2"/>
      <c r="XEL22" s="2"/>
      <c r="XEM22" s="2"/>
      <c r="XEN22" s="2"/>
      <c r="XEO22" s="2"/>
      <c r="XEP22" s="2"/>
      <c r="XEQ22" s="2"/>
      <c r="XER22" s="2"/>
      <c r="XES22" s="2"/>
      <c r="XET22" s="2"/>
      <c r="XEU22" s="2"/>
      <c r="XEV22" s="2"/>
      <c r="XEW22" s="2"/>
      <c r="XEX22" s="2"/>
      <c r="XEY22" s="2"/>
      <c r="XEZ22" s="2"/>
      <c r="XFA22" s="2"/>
      <c r="XFB22" s="2"/>
      <c r="XFC22" s="2"/>
      <c r="XFD22" s="2"/>
    </row>
    <row r="23" s="1" customFormat="1" ht="164" customHeight="1" spans="1:16384">
      <c r="A23" s="9">
        <v>19</v>
      </c>
      <c r="B23" s="16" t="s">
        <v>266</v>
      </c>
      <c r="C23" s="10" t="s">
        <v>254</v>
      </c>
      <c r="D23" s="14" t="s">
        <v>295</v>
      </c>
      <c r="E23" s="14" t="s">
        <v>117</v>
      </c>
      <c r="F23" s="16" t="s">
        <v>296</v>
      </c>
      <c r="G23" s="14" t="s">
        <v>117</v>
      </c>
      <c r="H23" s="10" t="s">
        <v>37</v>
      </c>
      <c r="I23" s="11" t="s">
        <v>297</v>
      </c>
      <c r="J23" s="9">
        <f t="shared" si="1"/>
        <v>200</v>
      </c>
      <c r="K23" s="12"/>
      <c r="L23" s="14">
        <v>200</v>
      </c>
      <c r="M23" s="12"/>
      <c r="N23" s="12"/>
      <c r="O23" s="30"/>
      <c r="XEK23" s="2"/>
      <c r="XEL23" s="2"/>
      <c r="XEM23" s="2"/>
      <c r="XEN23" s="2"/>
      <c r="XEO23" s="2"/>
      <c r="XEP23" s="2"/>
      <c r="XEQ23" s="2"/>
      <c r="XER23" s="2"/>
      <c r="XES23" s="2"/>
      <c r="XET23" s="2"/>
      <c r="XEU23" s="2"/>
      <c r="XEV23" s="2"/>
      <c r="XEW23" s="2"/>
      <c r="XEX23" s="2"/>
      <c r="XEY23" s="2"/>
      <c r="XEZ23" s="2"/>
      <c r="XFA23" s="2"/>
      <c r="XFB23" s="2"/>
      <c r="XFC23" s="2"/>
      <c r="XFD23" s="2"/>
    </row>
    <row r="24" s="1" customFormat="1" ht="75" customHeight="1" spans="1:16384">
      <c r="A24" s="9">
        <v>20</v>
      </c>
      <c r="B24" s="16" t="s">
        <v>266</v>
      </c>
      <c r="C24" s="10" t="s">
        <v>254</v>
      </c>
      <c r="D24" s="10" t="s">
        <v>298</v>
      </c>
      <c r="E24" s="10" t="s">
        <v>113</v>
      </c>
      <c r="F24" s="11" t="s">
        <v>299</v>
      </c>
      <c r="G24" s="10" t="s">
        <v>115</v>
      </c>
      <c r="H24" s="10" t="s">
        <v>37</v>
      </c>
      <c r="I24" s="11" t="s">
        <v>300</v>
      </c>
      <c r="J24" s="9">
        <f t="shared" si="1"/>
        <v>290</v>
      </c>
      <c r="K24" s="10">
        <v>290</v>
      </c>
      <c r="L24" s="12"/>
      <c r="M24" s="12"/>
      <c r="N24" s="12"/>
      <c r="O24" s="30"/>
      <c r="XEK24" s="2"/>
      <c r="XEL24" s="2"/>
      <c r="XEM24" s="2"/>
      <c r="XEN24" s="2"/>
      <c r="XEO24" s="2"/>
      <c r="XEP24" s="2"/>
      <c r="XEQ24" s="2"/>
      <c r="XER24" s="2"/>
      <c r="XES24" s="2"/>
      <c r="XET24" s="2"/>
      <c r="XEU24" s="2"/>
      <c r="XEV24" s="2"/>
      <c r="XEW24" s="2"/>
      <c r="XEX24" s="2"/>
      <c r="XEY24" s="2"/>
      <c r="XEZ24" s="2"/>
      <c r="XFA24" s="2"/>
      <c r="XFB24" s="2"/>
      <c r="XFC24" s="2"/>
      <c r="XFD24" s="2"/>
    </row>
    <row r="25" s="1" customFormat="1" ht="50" customHeight="1" spans="1:16384">
      <c r="A25" s="9">
        <v>21</v>
      </c>
      <c r="B25" s="16" t="s">
        <v>266</v>
      </c>
      <c r="C25" s="10" t="s">
        <v>254</v>
      </c>
      <c r="D25" s="10" t="s">
        <v>301</v>
      </c>
      <c r="E25" s="10" t="s">
        <v>35</v>
      </c>
      <c r="F25" s="11" t="s">
        <v>302</v>
      </c>
      <c r="G25" s="10" t="s">
        <v>37</v>
      </c>
      <c r="H25" s="10" t="s">
        <v>37</v>
      </c>
      <c r="I25" s="11" t="s">
        <v>303</v>
      </c>
      <c r="J25" s="9">
        <f t="shared" si="1"/>
        <v>48</v>
      </c>
      <c r="K25" s="12"/>
      <c r="L25" s="12"/>
      <c r="M25" s="10">
        <v>48</v>
      </c>
      <c r="N25" s="12"/>
      <c r="O25" s="30"/>
      <c r="XEK25" s="2"/>
      <c r="XEL25" s="2"/>
      <c r="XEM25" s="2"/>
      <c r="XEN25" s="2"/>
      <c r="XEO25" s="2"/>
      <c r="XEP25" s="2"/>
      <c r="XEQ25" s="2"/>
      <c r="XER25" s="2"/>
      <c r="XES25" s="2"/>
      <c r="XET25" s="2"/>
      <c r="XEU25" s="2"/>
      <c r="XEV25" s="2"/>
      <c r="XEW25" s="2"/>
      <c r="XEX25" s="2"/>
      <c r="XEY25" s="2"/>
      <c r="XEZ25" s="2"/>
      <c r="XFA25" s="2"/>
      <c r="XFB25" s="2"/>
      <c r="XFC25" s="2"/>
      <c r="XFD25" s="2"/>
    </row>
    <row r="26" s="1" customFormat="1" ht="119" customHeight="1" spans="1:16384">
      <c r="A26" s="9">
        <v>22</v>
      </c>
      <c r="B26" s="16" t="s">
        <v>266</v>
      </c>
      <c r="C26" s="10" t="s">
        <v>254</v>
      </c>
      <c r="D26" s="10" t="s">
        <v>304</v>
      </c>
      <c r="E26" s="10" t="s">
        <v>137</v>
      </c>
      <c r="F26" s="17" t="s">
        <v>305</v>
      </c>
      <c r="G26" s="10" t="s">
        <v>84</v>
      </c>
      <c r="H26" s="10" t="s">
        <v>37</v>
      </c>
      <c r="I26" s="11" t="s">
        <v>306</v>
      </c>
      <c r="J26" s="10">
        <v>470</v>
      </c>
      <c r="K26" s="10">
        <v>470</v>
      </c>
      <c r="L26" s="12"/>
      <c r="M26" s="12"/>
      <c r="N26" s="12"/>
      <c r="O26" s="30"/>
      <c r="XEK26" s="2"/>
      <c r="XEL26" s="2"/>
      <c r="XEM26" s="2"/>
      <c r="XEN26" s="2"/>
      <c r="XEO26" s="2"/>
      <c r="XEP26" s="2"/>
      <c r="XEQ26" s="2"/>
      <c r="XER26" s="2"/>
      <c r="XES26" s="2"/>
      <c r="XET26" s="2"/>
      <c r="XEU26" s="2"/>
      <c r="XEV26" s="2"/>
      <c r="XEW26" s="2"/>
      <c r="XEX26" s="2"/>
      <c r="XEY26" s="2"/>
      <c r="XEZ26" s="2"/>
      <c r="XFA26" s="2"/>
      <c r="XFB26" s="2"/>
      <c r="XFC26" s="2"/>
      <c r="XFD26" s="2"/>
    </row>
    <row r="27" s="1" customFormat="1" ht="147" customHeight="1" spans="1:16384">
      <c r="A27" s="9">
        <v>23</v>
      </c>
      <c r="B27" s="16" t="s">
        <v>266</v>
      </c>
      <c r="C27" s="10" t="s">
        <v>254</v>
      </c>
      <c r="D27" s="10" t="s">
        <v>131</v>
      </c>
      <c r="E27" s="10" t="s">
        <v>307</v>
      </c>
      <c r="F27" s="11" t="s">
        <v>308</v>
      </c>
      <c r="G27" s="10" t="s">
        <v>134</v>
      </c>
      <c r="H27" s="10" t="s">
        <v>37</v>
      </c>
      <c r="I27" s="11" t="s">
        <v>309</v>
      </c>
      <c r="J27" s="9">
        <f>K27+L27+M27+N27</f>
        <v>175</v>
      </c>
      <c r="K27" s="10">
        <v>175</v>
      </c>
      <c r="L27" s="12"/>
      <c r="M27" s="12"/>
      <c r="N27" s="12"/>
      <c r="O27" s="30"/>
      <c r="XEK27" s="2"/>
      <c r="XEL27" s="2"/>
      <c r="XEM27" s="2"/>
      <c r="XEN27" s="2"/>
      <c r="XEO27" s="2"/>
      <c r="XEP27" s="2"/>
      <c r="XEQ27" s="2"/>
      <c r="XER27" s="2"/>
      <c r="XES27" s="2"/>
      <c r="XET27" s="2"/>
      <c r="XEU27" s="2"/>
      <c r="XEV27" s="2"/>
      <c r="XEW27" s="2"/>
      <c r="XEX27" s="2"/>
      <c r="XEY27" s="2"/>
      <c r="XEZ27" s="2"/>
      <c r="XFA27" s="2"/>
      <c r="XFB27" s="2"/>
      <c r="XFC27" s="2"/>
      <c r="XFD27" s="2"/>
    </row>
    <row r="28" s="1" customFormat="1" ht="61" customHeight="1" spans="1:16384">
      <c r="A28" s="9">
        <v>24</v>
      </c>
      <c r="B28" s="16" t="s">
        <v>266</v>
      </c>
      <c r="C28" s="10" t="s">
        <v>254</v>
      </c>
      <c r="D28" s="10" t="s">
        <v>143</v>
      </c>
      <c r="E28" s="10" t="s">
        <v>137</v>
      </c>
      <c r="F28" s="17" t="s">
        <v>144</v>
      </c>
      <c r="G28" s="10" t="s">
        <v>84</v>
      </c>
      <c r="H28" s="10" t="s">
        <v>37</v>
      </c>
      <c r="I28" s="11" t="s">
        <v>310</v>
      </c>
      <c r="J28" s="9">
        <f>K28+L28+M28+N28</f>
        <v>162</v>
      </c>
      <c r="K28" s="10">
        <v>162</v>
      </c>
      <c r="L28" s="12"/>
      <c r="M28" s="12"/>
      <c r="N28" s="12"/>
      <c r="O28" s="30"/>
      <c r="XEK28" s="2"/>
      <c r="XEL28" s="2"/>
      <c r="XEM28" s="2"/>
      <c r="XEN28" s="2"/>
      <c r="XEO28" s="2"/>
      <c r="XEP28" s="2"/>
      <c r="XEQ28" s="2"/>
      <c r="XER28" s="2"/>
      <c r="XES28" s="2"/>
      <c r="XET28" s="2"/>
      <c r="XEU28" s="2"/>
      <c r="XEV28" s="2"/>
      <c r="XEW28" s="2"/>
      <c r="XEX28" s="2"/>
      <c r="XEY28" s="2"/>
      <c r="XEZ28" s="2"/>
      <c r="XFA28" s="2"/>
      <c r="XFB28" s="2"/>
      <c r="XFC28" s="2"/>
      <c r="XFD28" s="2"/>
    </row>
    <row r="29" s="1" customFormat="1" ht="111" customHeight="1" spans="1:16384">
      <c r="A29" s="9">
        <v>25</v>
      </c>
      <c r="B29" s="16" t="s">
        <v>266</v>
      </c>
      <c r="C29" s="10" t="s">
        <v>254</v>
      </c>
      <c r="D29" s="10" t="s">
        <v>311</v>
      </c>
      <c r="E29" s="10" t="s">
        <v>146</v>
      </c>
      <c r="F29" s="11" t="s">
        <v>147</v>
      </c>
      <c r="G29" s="10" t="s">
        <v>109</v>
      </c>
      <c r="H29" s="10" t="s">
        <v>37</v>
      </c>
      <c r="I29" s="11" t="s">
        <v>312</v>
      </c>
      <c r="J29" s="9">
        <f>K29+L29+M29+N29</f>
        <v>150</v>
      </c>
      <c r="K29" s="10">
        <v>150</v>
      </c>
      <c r="L29" s="12"/>
      <c r="M29" s="12"/>
      <c r="N29" s="12"/>
      <c r="O29" s="16" t="s">
        <v>313</v>
      </c>
      <c r="XEK29" s="2"/>
      <c r="XEL29" s="2"/>
      <c r="XEM29" s="2"/>
      <c r="XEN29" s="2"/>
      <c r="XEO29" s="2"/>
      <c r="XEP29" s="2"/>
      <c r="XEQ29" s="2"/>
      <c r="XER29" s="2"/>
      <c r="XES29" s="2"/>
      <c r="XET29" s="2"/>
      <c r="XEU29" s="2"/>
      <c r="XEV29" s="2"/>
      <c r="XEW29" s="2"/>
      <c r="XEX29" s="2"/>
      <c r="XEY29" s="2"/>
      <c r="XEZ29" s="2"/>
      <c r="XFA29" s="2"/>
      <c r="XFB29" s="2"/>
      <c r="XFC29" s="2"/>
      <c r="XFD29" s="2"/>
    </row>
    <row r="30" s="1" customFormat="1" ht="117" customHeight="1" spans="1:15">
      <c r="A30" s="9">
        <v>26</v>
      </c>
      <c r="B30" s="16" t="s">
        <v>266</v>
      </c>
      <c r="C30" s="19" t="s">
        <v>254</v>
      </c>
      <c r="D30" s="19" t="s">
        <v>314</v>
      </c>
      <c r="E30" s="19" t="s">
        <v>141</v>
      </c>
      <c r="F30" s="20" t="s">
        <v>315</v>
      </c>
      <c r="G30" s="19" t="s">
        <v>134</v>
      </c>
      <c r="H30" s="19" t="s">
        <v>37</v>
      </c>
      <c r="I30" s="20" t="s">
        <v>316</v>
      </c>
      <c r="J30" s="9">
        <f>K30+L30+M30+N30</f>
        <v>293.25</v>
      </c>
      <c r="K30" s="10">
        <v>293.25</v>
      </c>
      <c r="L30" s="12"/>
      <c r="M30" s="12"/>
      <c r="N30" s="12"/>
      <c r="O30" s="30"/>
    </row>
    <row r="31" s="1" customFormat="1" ht="132" customHeight="1" spans="1:16384">
      <c r="A31" s="9">
        <v>27</v>
      </c>
      <c r="B31" s="14" t="s">
        <v>317</v>
      </c>
      <c r="C31" s="14" t="s">
        <v>254</v>
      </c>
      <c r="D31" s="14" t="s">
        <v>318</v>
      </c>
      <c r="E31" s="10" t="s">
        <v>319</v>
      </c>
      <c r="F31" s="11" t="s">
        <v>320</v>
      </c>
      <c r="G31" s="12" t="s">
        <v>79</v>
      </c>
      <c r="H31" s="10" t="s">
        <v>37</v>
      </c>
      <c r="I31" s="11" t="s">
        <v>321</v>
      </c>
      <c r="J31" s="12">
        <v>405.3</v>
      </c>
      <c r="K31" s="12">
        <f>325</f>
        <v>325</v>
      </c>
      <c r="L31" s="12"/>
      <c r="M31" s="12">
        <v>80.3</v>
      </c>
      <c r="N31" s="3"/>
      <c r="O31" s="16" t="s">
        <v>322</v>
      </c>
      <c r="XEK31" s="2"/>
      <c r="XEL31" s="2"/>
      <c r="XEM31" s="2"/>
      <c r="XEN31" s="2"/>
      <c r="XEO31" s="2"/>
      <c r="XEP31" s="2"/>
      <c r="XEQ31" s="2"/>
      <c r="XER31" s="2"/>
      <c r="XES31" s="2"/>
      <c r="XET31" s="2"/>
      <c r="XEU31" s="2"/>
      <c r="XEV31" s="2"/>
      <c r="XEW31" s="2"/>
      <c r="XEX31" s="2"/>
      <c r="XEY31" s="2"/>
      <c r="XEZ31" s="2"/>
      <c r="XFA31" s="2"/>
      <c r="XFB31" s="2"/>
      <c r="XFC31" s="2"/>
      <c r="XFD31" s="2"/>
    </row>
    <row r="32" s="1" customFormat="1" ht="139" customHeight="1" spans="1:16384">
      <c r="A32" s="9">
        <v>28</v>
      </c>
      <c r="B32" s="14" t="s">
        <v>317</v>
      </c>
      <c r="C32" s="10" t="s">
        <v>254</v>
      </c>
      <c r="D32" s="10" t="s">
        <v>323</v>
      </c>
      <c r="E32" s="10" t="s">
        <v>199</v>
      </c>
      <c r="F32" s="11" t="s">
        <v>324</v>
      </c>
      <c r="G32" s="10" t="s">
        <v>130</v>
      </c>
      <c r="H32" s="10" t="s">
        <v>37</v>
      </c>
      <c r="I32" s="11" t="s">
        <v>325</v>
      </c>
      <c r="J32" s="10">
        <v>150</v>
      </c>
      <c r="K32" s="10">
        <v>150</v>
      </c>
      <c r="L32" s="12"/>
      <c r="M32" s="12"/>
      <c r="N32" s="12"/>
      <c r="O32" s="16" t="s">
        <v>326</v>
      </c>
      <c r="XEK32" s="2"/>
      <c r="XEL32" s="2"/>
      <c r="XEM32" s="2"/>
      <c r="XEN32" s="2"/>
      <c r="XEO32" s="2"/>
      <c r="XEP32" s="2"/>
      <c r="XEQ32" s="2"/>
      <c r="XER32" s="2"/>
      <c r="XES32" s="2"/>
      <c r="XET32" s="2"/>
      <c r="XEU32" s="2"/>
      <c r="XEV32" s="2"/>
      <c r="XEW32" s="2"/>
      <c r="XEX32" s="2"/>
      <c r="XEY32" s="2"/>
      <c r="XEZ32" s="2"/>
      <c r="XFA32" s="2"/>
      <c r="XFB32" s="2"/>
      <c r="XFC32" s="2"/>
      <c r="XFD32" s="2"/>
    </row>
    <row r="33" s="1" customFormat="1" ht="156" customHeight="1" spans="1:16384">
      <c r="A33" s="9">
        <v>29</v>
      </c>
      <c r="B33" s="16" t="s">
        <v>317</v>
      </c>
      <c r="C33" s="10" t="s">
        <v>254</v>
      </c>
      <c r="D33" s="10" t="s">
        <v>68</v>
      </c>
      <c r="E33" s="10" t="s">
        <v>69</v>
      </c>
      <c r="F33" s="11" t="s">
        <v>327</v>
      </c>
      <c r="G33" s="10" t="s">
        <v>71</v>
      </c>
      <c r="H33" s="10" t="s">
        <v>37</v>
      </c>
      <c r="I33" s="11" t="s">
        <v>328</v>
      </c>
      <c r="J33" s="9">
        <f>K33+L33+M33+N33</f>
        <v>460.8</v>
      </c>
      <c r="K33" s="9">
        <v>460.8</v>
      </c>
      <c r="L33" s="12"/>
      <c r="M33" s="12"/>
      <c r="N33" s="12"/>
      <c r="O33" s="30"/>
      <c r="XEK33" s="2"/>
      <c r="XEL33" s="2"/>
      <c r="XEM33" s="2"/>
      <c r="XEN33" s="2"/>
      <c r="XEO33" s="2"/>
      <c r="XEP33" s="2"/>
      <c r="XEQ33" s="2"/>
      <c r="XER33" s="2"/>
      <c r="XES33" s="2"/>
      <c r="XET33" s="2"/>
      <c r="XEU33" s="2"/>
      <c r="XEV33" s="2"/>
      <c r="XEW33" s="2"/>
      <c r="XEX33" s="2"/>
      <c r="XEY33" s="2"/>
      <c r="XEZ33" s="2"/>
      <c r="XFA33" s="2"/>
      <c r="XFB33" s="2"/>
      <c r="XFC33" s="2"/>
      <c r="XFD33" s="2"/>
    </row>
    <row r="34" s="1" customFormat="1" ht="136" customHeight="1" spans="1:16384">
      <c r="A34" s="9">
        <v>30</v>
      </c>
      <c r="B34" s="16" t="s">
        <v>317</v>
      </c>
      <c r="C34" s="10" t="s">
        <v>254</v>
      </c>
      <c r="D34" s="18" t="s">
        <v>329</v>
      </c>
      <c r="E34" s="10" t="s">
        <v>82</v>
      </c>
      <c r="F34" s="11" t="s">
        <v>330</v>
      </c>
      <c r="G34" s="10" t="s">
        <v>84</v>
      </c>
      <c r="H34" s="10" t="s">
        <v>37</v>
      </c>
      <c r="I34" s="11" t="s">
        <v>331</v>
      </c>
      <c r="J34" s="9">
        <f>K34+L34+M34+N34</f>
        <v>520</v>
      </c>
      <c r="K34" s="10">
        <v>520</v>
      </c>
      <c r="L34" s="12"/>
      <c r="M34" s="12"/>
      <c r="N34" s="12"/>
      <c r="O34" s="16" t="s">
        <v>332</v>
      </c>
      <c r="XEK34" s="2"/>
      <c r="XEL34" s="2"/>
      <c r="XEM34" s="2"/>
      <c r="XEN34" s="2"/>
      <c r="XEO34" s="2"/>
      <c r="XEP34" s="2"/>
      <c r="XEQ34" s="2"/>
      <c r="XER34" s="2"/>
      <c r="XES34" s="2"/>
      <c r="XET34" s="2"/>
      <c r="XEU34" s="2"/>
      <c r="XEV34" s="2"/>
      <c r="XEW34" s="2"/>
      <c r="XEX34" s="2"/>
      <c r="XEY34" s="2"/>
      <c r="XEZ34" s="2"/>
      <c r="XFA34" s="2"/>
      <c r="XFB34" s="2"/>
      <c r="XFC34" s="2"/>
      <c r="XFD34" s="2"/>
    </row>
    <row r="35" s="1" customFormat="1" ht="84" customHeight="1" spans="1:16384">
      <c r="A35" s="9">
        <v>31</v>
      </c>
      <c r="B35" s="16" t="s">
        <v>317</v>
      </c>
      <c r="C35" s="10" t="s">
        <v>254</v>
      </c>
      <c r="D35" s="21" t="s">
        <v>333</v>
      </c>
      <c r="E35" s="10" t="s">
        <v>107</v>
      </c>
      <c r="F35" s="21" t="s">
        <v>334</v>
      </c>
      <c r="G35" s="10" t="s">
        <v>109</v>
      </c>
      <c r="H35" s="10" t="s">
        <v>37</v>
      </c>
      <c r="I35" s="11" t="s">
        <v>335</v>
      </c>
      <c r="J35" s="10">
        <v>70</v>
      </c>
      <c r="K35" s="10">
        <v>70</v>
      </c>
      <c r="L35" s="12"/>
      <c r="M35" s="12"/>
      <c r="N35" s="12"/>
      <c r="O35" s="30"/>
      <c r="XEK35" s="2"/>
      <c r="XEL35" s="2"/>
      <c r="XEM35" s="2"/>
      <c r="XEN35" s="2"/>
      <c r="XEO35" s="2"/>
      <c r="XEP35" s="2"/>
      <c r="XEQ35" s="2"/>
      <c r="XER35" s="2"/>
      <c r="XES35" s="2"/>
      <c r="XET35" s="2"/>
      <c r="XEU35" s="2"/>
      <c r="XEV35" s="2"/>
      <c r="XEW35" s="2"/>
      <c r="XEX35" s="2"/>
      <c r="XEY35" s="2"/>
      <c r="XEZ35" s="2"/>
      <c r="XFA35" s="2"/>
      <c r="XFB35" s="2"/>
      <c r="XFC35" s="2"/>
      <c r="XFD35" s="2"/>
    </row>
    <row r="36" s="1" customFormat="1" ht="111" customHeight="1" spans="1:16384">
      <c r="A36" s="9">
        <v>32</v>
      </c>
      <c r="B36" s="16" t="s">
        <v>317</v>
      </c>
      <c r="C36" s="10" t="s">
        <v>254</v>
      </c>
      <c r="D36" s="10" t="s">
        <v>336</v>
      </c>
      <c r="E36" s="10" t="s">
        <v>337</v>
      </c>
      <c r="F36" s="11" t="s">
        <v>338</v>
      </c>
      <c r="G36" s="10" t="s">
        <v>63</v>
      </c>
      <c r="H36" s="10" t="s">
        <v>37</v>
      </c>
      <c r="I36" s="11" t="s">
        <v>339</v>
      </c>
      <c r="J36" s="9">
        <v>150</v>
      </c>
      <c r="K36" s="10">
        <v>150</v>
      </c>
      <c r="L36" s="12"/>
      <c r="M36" s="12"/>
      <c r="N36" s="12"/>
      <c r="O36" s="16" t="s">
        <v>313</v>
      </c>
      <c r="XEK36" s="2"/>
      <c r="XEL36" s="2"/>
      <c r="XEM36" s="2"/>
      <c r="XEN36" s="2"/>
      <c r="XEO36" s="2"/>
      <c r="XEP36" s="2"/>
      <c r="XEQ36" s="2"/>
      <c r="XER36" s="2"/>
      <c r="XES36" s="2"/>
      <c r="XET36" s="2"/>
      <c r="XEU36" s="2"/>
      <c r="XEV36" s="2"/>
      <c r="XEW36" s="2"/>
      <c r="XEX36" s="2"/>
      <c r="XEY36" s="2"/>
      <c r="XEZ36" s="2"/>
      <c r="XFA36" s="2"/>
      <c r="XFB36" s="2"/>
      <c r="XFC36" s="2"/>
      <c r="XFD36" s="2"/>
    </row>
    <row r="37" s="1" customFormat="1" ht="145" customHeight="1" spans="1:16384">
      <c r="A37" s="9">
        <v>33</v>
      </c>
      <c r="B37" s="16" t="s">
        <v>317</v>
      </c>
      <c r="C37" s="10" t="s">
        <v>254</v>
      </c>
      <c r="D37" s="10" t="s">
        <v>340</v>
      </c>
      <c r="E37" s="10" t="s">
        <v>341</v>
      </c>
      <c r="F37" s="11" t="s">
        <v>342</v>
      </c>
      <c r="G37" s="10" t="s">
        <v>134</v>
      </c>
      <c r="H37" s="10" t="s">
        <v>37</v>
      </c>
      <c r="I37" s="11" t="s">
        <v>343</v>
      </c>
      <c r="J37" s="9">
        <v>150</v>
      </c>
      <c r="K37" s="10">
        <v>150</v>
      </c>
      <c r="L37" s="12"/>
      <c r="M37" s="12"/>
      <c r="N37" s="12"/>
      <c r="O37" s="16" t="s">
        <v>313</v>
      </c>
      <c r="XEK37" s="2"/>
      <c r="XEL37" s="2"/>
      <c r="XEM37" s="2"/>
      <c r="XEN37" s="2"/>
      <c r="XEO37" s="2"/>
      <c r="XEP37" s="2"/>
      <c r="XEQ37" s="2"/>
      <c r="XER37" s="2"/>
      <c r="XES37" s="2"/>
      <c r="XET37" s="2"/>
      <c r="XEU37" s="2"/>
      <c r="XEV37" s="2"/>
      <c r="XEW37" s="2"/>
      <c r="XEX37" s="2"/>
      <c r="XEY37" s="2"/>
      <c r="XEZ37" s="2"/>
      <c r="XFA37" s="2"/>
      <c r="XFB37" s="2"/>
      <c r="XFC37" s="2"/>
      <c r="XFD37" s="2"/>
    </row>
    <row r="38" s="1" customFormat="1" ht="63" customHeight="1" spans="1:16384">
      <c r="A38" s="9">
        <v>34</v>
      </c>
      <c r="B38" s="14" t="s">
        <v>317</v>
      </c>
      <c r="C38" s="10" t="s">
        <v>344</v>
      </c>
      <c r="D38" s="10" t="s">
        <v>218</v>
      </c>
      <c r="E38" s="10" t="s">
        <v>35</v>
      </c>
      <c r="F38" s="11" t="s">
        <v>219</v>
      </c>
      <c r="G38" s="14" t="s">
        <v>37</v>
      </c>
      <c r="H38" s="14" t="s">
        <v>37</v>
      </c>
      <c r="I38" s="13" t="s">
        <v>345</v>
      </c>
      <c r="J38" s="9">
        <f t="shared" ref="J38:J40" si="2">K38+L38+M38+N38</f>
        <v>28</v>
      </c>
      <c r="K38" s="12"/>
      <c r="L38" s="12"/>
      <c r="M38" s="14">
        <v>28</v>
      </c>
      <c r="N38" s="12"/>
      <c r="O38" s="30"/>
      <c r="XEK38" s="2"/>
      <c r="XEL38" s="2"/>
      <c r="XEM38" s="2"/>
      <c r="XEN38" s="2"/>
      <c r="XEO38" s="2"/>
      <c r="XEP38" s="2"/>
      <c r="XEQ38" s="2"/>
      <c r="XER38" s="2"/>
      <c r="XES38" s="2"/>
      <c r="XET38" s="2"/>
      <c r="XEU38" s="2"/>
      <c r="XEV38" s="2"/>
      <c r="XEW38" s="2"/>
      <c r="XEX38" s="2"/>
      <c r="XEY38" s="2"/>
      <c r="XEZ38" s="2"/>
      <c r="XFA38" s="2"/>
      <c r="XFB38" s="2"/>
      <c r="XFC38" s="2"/>
      <c r="XFD38" s="2"/>
    </row>
    <row r="39" s="1" customFormat="1" ht="81" customHeight="1" spans="1:16384">
      <c r="A39" s="9">
        <v>35</v>
      </c>
      <c r="B39" s="14"/>
      <c r="C39" s="10" t="s">
        <v>344</v>
      </c>
      <c r="D39" s="10" t="s">
        <v>220</v>
      </c>
      <c r="E39" s="10" t="s">
        <v>35</v>
      </c>
      <c r="F39" s="11" t="s">
        <v>221</v>
      </c>
      <c r="G39" s="14" t="s">
        <v>37</v>
      </c>
      <c r="H39" s="14" t="s">
        <v>37</v>
      </c>
      <c r="I39" s="13" t="s">
        <v>346</v>
      </c>
      <c r="J39" s="9">
        <f t="shared" si="2"/>
        <v>20</v>
      </c>
      <c r="K39" s="12"/>
      <c r="L39" s="12"/>
      <c r="M39" s="14">
        <v>20</v>
      </c>
      <c r="N39" s="12"/>
      <c r="O39" s="30"/>
      <c r="XEK39" s="2"/>
      <c r="XEL39" s="2"/>
      <c r="XEM39" s="2"/>
      <c r="XEN39" s="2"/>
      <c r="XEO39" s="2"/>
      <c r="XEP39" s="2"/>
      <c r="XEQ39" s="2"/>
      <c r="XER39" s="2"/>
      <c r="XES39" s="2"/>
      <c r="XET39" s="2"/>
      <c r="XEU39" s="2"/>
      <c r="XEV39" s="2"/>
      <c r="XEW39" s="2"/>
      <c r="XEX39" s="2"/>
      <c r="XEY39" s="2"/>
      <c r="XEZ39" s="2"/>
      <c r="XFA39" s="2"/>
      <c r="XFB39" s="2"/>
      <c r="XFC39" s="2"/>
      <c r="XFD39" s="2"/>
    </row>
    <row r="40" s="1" customFormat="1" ht="62" customHeight="1" spans="1:16384">
      <c r="A40" s="9">
        <v>36</v>
      </c>
      <c r="B40" s="14"/>
      <c r="C40" s="10" t="s">
        <v>344</v>
      </c>
      <c r="D40" s="10" t="s">
        <v>222</v>
      </c>
      <c r="E40" s="10" t="s">
        <v>35</v>
      </c>
      <c r="F40" s="11" t="s">
        <v>223</v>
      </c>
      <c r="G40" s="14" t="s">
        <v>37</v>
      </c>
      <c r="H40" s="14" t="s">
        <v>37</v>
      </c>
      <c r="I40" s="13" t="s">
        <v>347</v>
      </c>
      <c r="J40" s="9">
        <f t="shared" si="2"/>
        <v>28</v>
      </c>
      <c r="K40" s="12"/>
      <c r="L40" s="12"/>
      <c r="M40" s="14">
        <v>28</v>
      </c>
      <c r="N40" s="12"/>
      <c r="O40" s="30"/>
      <c r="XEK40" s="2"/>
      <c r="XEL40" s="2"/>
      <c r="XEM40" s="2"/>
      <c r="XEN40" s="2"/>
      <c r="XEO40" s="2"/>
      <c r="XEP40" s="2"/>
      <c r="XEQ40" s="2"/>
      <c r="XER40" s="2"/>
      <c r="XES40" s="2"/>
      <c r="XET40" s="2"/>
      <c r="XEU40" s="2"/>
      <c r="XEV40" s="2"/>
      <c r="XEW40" s="2"/>
      <c r="XEX40" s="2"/>
      <c r="XEY40" s="2"/>
      <c r="XEZ40" s="2"/>
      <c r="XFA40" s="2"/>
      <c r="XFB40" s="2"/>
      <c r="XFC40" s="2"/>
      <c r="XFD40" s="2"/>
    </row>
    <row r="41" s="2" customFormat="1" ht="44" customHeight="1" spans="1:16364">
      <c r="A41" s="9">
        <v>37</v>
      </c>
      <c r="B41" s="14" t="s">
        <v>317</v>
      </c>
      <c r="C41" s="22" t="s">
        <v>348</v>
      </c>
      <c r="D41" s="22" t="s">
        <v>349</v>
      </c>
      <c r="E41" s="23" t="s">
        <v>117</v>
      </c>
      <c r="F41" s="24" t="s">
        <v>350</v>
      </c>
      <c r="G41" s="23" t="s">
        <v>117</v>
      </c>
      <c r="H41" s="25" t="s">
        <v>37</v>
      </c>
      <c r="I41" s="22" t="s">
        <v>351</v>
      </c>
      <c r="J41" s="23">
        <v>30</v>
      </c>
      <c r="K41" s="23">
        <v>30</v>
      </c>
      <c r="L41" s="12"/>
      <c r="M41" s="12"/>
      <c r="N41" s="12"/>
      <c r="O41" s="30"/>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row>
    <row r="42" s="2" customFormat="1" ht="40.5" spans="1:16364">
      <c r="A42" s="9">
        <v>38</v>
      </c>
      <c r="B42" s="14"/>
      <c r="C42" s="22" t="s">
        <v>348</v>
      </c>
      <c r="D42" s="22" t="s">
        <v>352</v>
      </c>
      <c r="E42" s="26" t="s">
        <v>130</v>
      </c>
      <c r="F42" s="27" t="s">
        <v>353</v>
      </c>
      <c r="G42" s="26" t="s">
        <v>130</v>
      </c>
      <c r="H42" s="25" t="s">
        <v>37</v>
      </c>
      <c r="I42" s="27" t="s">
        <v>354</v>
      </c>
      <c r="J42" s="27">
        <v>30</v>
      </c>
      <c r="K42" s="26">
        <v>30</v>
      </c>
      <c r="L42" s="12"/>
      <c r="M42" s="12"/>
      <c r="N42" s="12"/>
      <c r="O42" s="30"/>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row>
    <row r="43" s="2" customFormat="1" ht="40.5" spans="1:16364">
      <c r="A43" s="9">
        <v>39</v>
      </c>
      <c r="B43" s="14"/>
      <c r="C43" s="22" t="s">
        <v>355</v>
      </c>
      <c r="D43" s="26" t="s">
        <v>356</v>
      </c>
      <c r="E43" s="26" t="s">
        <v>357</v>
      </c>
      <c r="F43" s="27" t="s">
        <v>358</v>
      </c>
      <c r="G43" s="26" t="s">
        <v>130</v>
      </c>
      <c r="H43" s="25" t="s">
        <v>37</v>
      </c>
      <c r="I43" s="27" t="s">
        <v>359</v>
      </c>
      <c r="J43" s="27">
        <v>10</v>
      </c>
      <c r="K43" s="26">
        <v>10</v>
      </c>
      <c r="L43" s="12"/>
      <c r="M43" s="12"/>
      <c r="N43" s="12"/>
      <c r="O43" s="30"/>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row>
    <row r="44" s="2" customFormat="1" ht="67.5" spans="1:16364">
      <c r="A44" s="9">
        <v>40</v>
      </c>
      <c r="B44" s="14"/>
      <c r="C44" s="22" t="s">
        <v>355</v>
      </c>
      <c r="D44" s="26" t="s">
        <v>360</v>
      </c>
      <c r="E44" s="26" t="s">
        <v>361</v>
      </c>
      <c r="F44" s="25" t="s">
        <v>362</v>
      </c>
      <c r="G44" s="27" t="s">
        <v>115</v>
      </c>
      <c r="H44" s="27" t="s">
        <v>37</v>
      </c>
      <c r="I44" s="33" t="s">
        <v>363</v>
      </c>
      <c r="J44" s="26">
        <v>12</v>
      </c>
      <c r="K44" s="26">
        <v>10</v>
      </c>
      <c r="L44" s="12"/>
      <c r="M44" s="12"/>
      <c r="N44" s="12">
        <f>J44-K44</f>
        <v>2</v>
      </c>
      <c r="O44" s="30"/>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row>
    <row r="45" s="2" customFormat="1" ht="69" customHeight="1" spans="1:16364">
      <c r="A45" s="9">
        <v>41</v>
      </c>
      <c r="B45" s="14"/>
      <c r="C45" s="26" t="s">
        <v>355</v>
      </c>
      <c r="D45" s="26" t="s">
        <v>364</v>
      </c>
      <c r="E45" s="26" t="s">
        <v>365</v>
      </c>
      <c r="F45" s="27" t="s">
        <v>366</v>
      </c>
      <c r="G45" s="26" t="s">
        <v>67</v>
      </c>
      <c r="H45" s="25" t="s">
        <v>37</v>
      </c>
      <c r="I45" s="26" t="s">
        <v>367</v>
      </c>
      <c r="J45" s="26">
        <v>10</v>
      </c>
      <c r="K45" s="26">
        <v>10</v>
      </c>
      <c r="L45" s="12"/>
      <c r="M45" s="12"/>
      <c r="N45" s="12"/>
      <c r="O45" s="30"/>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row>
    <row r="46" s="2" customFormat="1" ht="57" customHeight="1" spans="1:16364">
      <c r="A46" s="9">
        <v>42</v>
      </c>
      <c r="B46" s="14"/>
      <c r="C46" s="22" t="s">
        <v>355</v>
      </c>
      <c r="D46" s="26" t="s">
        <v>368</v>
      </c>
      <c r="E46" s="25" t="s">
        <v>369</v>
      </c>
      <c r="F46" s="25" t="s">
        <v>370</v>
      </c>
      <c r="G46" s="27" t="s">
        <v>63</v>
      </c>
      <c r="H46" s="25" t="s">
        <v>37</v>
      </c>
      <c r="I46" s="25" t="s">
        <v>371</v>
      </c>
      <c r="J46" s="27">
        <v>11</v>
      </c>
      <c r="K46" s="27">
        <v>10</v>
      </c>
      <c r="L46" s="12"/>
      <c r="M46" s="12"/>
      <c r="N46" s="12">
        <f>J46-K46</f>
        <v>1</v>
      </c>
      <c r="O46" s="30"/>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row>
    <row r="47" s="2" customFormat="1" ht="80" customHeight="1" spans="1:16364">
      <c r="A47" s="9">
        <v>43</v>
      </c>
      <c r="B47" s="14"/>
      <c r="C47" s="22" t="s">
        <v>355</v>
      </c>
      <c r="D47" s="27" t="s">
        <v>372</v>
      </c>
      <c r="E47" s="27" t="s">
        <v>373</v>
      </c>
      <c r="F47" s="27" t="s">
        <v>374</v>
      </c>
      <c r="G47" s="27" t="s">
        <v>71</v>
      </c>
      <c r="H47" s="25" t="s">
        <v>37</v>
      </c>
      <c r="I47" s="27" t="s">
        <v>375</v>
      </c>
      <c r="J47" s="27">
        <v>10</v>
      </c>
      <c r="K47" s="27">
        <v>10</v>
      </c>
      <c r="L47" s="12"/>
      <c r="M47" s="12"/>
      <c r="N47" s="12"/>
      <c r="O47" s="30"/>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row>
    <row r="48" s="2" customFormat="1" ht="79" customHeight="1" spans="1:16364">
      <c r="A48" s="9">
        <v>44</v>
      </c>
      <c r="B48" s="14"/>
      <c r="C48" s="22" t="s">
        <v>355</v>
      </c>
      <c r="D48" s="27" t="s">
        <v>376</v>
      </c>
      <c r="E48" s="26" t="s">
        <v>377</v>
      </c>
      <c r="F48" s="27" t="s">
        <v>378</v>
      </c>
      <c r="G48" s="26" t="s">
        <v>100</v>
      </c>
      <c r="H48" s="25" t="s">
        <v>37</v>
      </c>
      <c r="I48" s="26" t="s">
        <v>379</v>
      </c>
      <c r="J48" s="27">
        <v>10</v>
      </c>
      <c r="K48" s="27">
        <v>10</v>
      </c>
      <c r="L48" s="12"/>
      <c r="M48" s="12"/>
      <c r="N48" s="12"/>
      <c r="O48" s="30"/>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row>
    <row r="49" s="2" customFormat="1" ht="81" customHeight="1" spans="1:16364">
      <c r="A49" s="9">
        <v>45</v>
      </c>
      <c r="B49" s="14"/>
      <c r="C49" s="22" t="s">
        <v>380</v>
      </c>
      <c r="D49" s="27" t="s">
        <v>381</v>
      </c>
      <c r="E49" s="27" t="s">
        <v>82</v>
      </c>
      <c r="F49" s="27" t="s">
        <v>382</v>
      </c>
      <c r="G49" s="27" t="s">
        <v>84</v>
      </c>
      <c r="H49" s="25" t="s">
        <v>37</v>
      </c>
      <c r="I49" s="27" t="s">
        <v>383</v>
      </c>
      <c r="J49" s="27">
        <v>30</v>
      </c>
      <c r="K49" s="27">
        <v>30</v>
      </c>
      <c r="L49" s="12"/>
      <c r="M49" s="12"/>
      <c r="N49" s="12"/>
      <c r="O49" s="30"/>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row>
    <row r="50" s="2" customFormat="1" ht="40.5" spans="1:16364">
      <c r="A50" s="9">
        <v>46</v>
      </c>
      <c r="B50" s="14"/>
      <c r="C50" s="22" t="s">
        <v>380</v>
      </c>
      <c r="D50" s="27" t="s">
        <v>384</v>
      </c>
      <c r="E50" s="26" t="s">
        <v>79</v>
      </c>
      <c r="F50" s="27" t="s">
        <v>385</v>
      </c>
      <c r="G50" s="26" t="s">
        <v>79</v>
      </c>
      <c r="H50" s="25" t="s">
        <v>37</v>
      </c>
      <c r="I50" s="26" t="s">
        <v>386</v>
      </c>
      <c r="J50" s="27">
        <v>20</v>
      </c>
      <c r="K50" s="27">
        <v>20</v>
      </c>
      <c r="L50" s="12"/>
      <c r="M50" s="12"/>
      <c r="N50" s="12"/>
      <c r="O50" s="30"/>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row>
    <row r="51" s="2" customFormat="1" ht="40.5" spans="1:16364">
      <c r="A51" s="9">
        <v>47</v>
      </c>
      <c r="B51" s="14"/>
      <c r="C51" s="22" t="s">
        <v>380</v>
      </c>
      <c r="D51" s="27" t="s">
        <v>387</v>
      </c>
      <c r="E51" s="26" t="s">
        <v>388</v>
      </c>
      <c r="F51" s="27" t="s">
        <v>389</v>
      </c>
      <c r="G51" s="27" t="s">
        <v>134</v>
      </c>
      <c r="H51" s="25" t="s">
        <v>37</v>
      </c>
      <c r="I51" s="26" t="s">
        <v>390</v>
      </c>
      <c r="J51" s="27">
        <v>13</v>
      </c>
      <c r="K51" s="27">
        <v>10</v>
      </c>
      <c r="L51" s="12"/>
      <c r="M51" s="12"/>
      <c r="N51" s="12">
        <f>J51-K51</f>
        <v>3</v>
      </c>
      <c r="O51" s="30"/>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row>
    <row r="52" s="2" customFormat="1" ht="54" spans="1:16364">
      <c r="A52" s="9">
        <v>48</v>
      </c>
      <c r="B52" s="14"/>
      <c r="C52" s="22" t="s">
        <v>391</v>
      </c>
      <c r="D52" s="27" t="s">
        <v>392</v>
      </c>
      <c r="E52" s="26" t="s">
        <v>393</v>
      </c>
      <c r="F52" s="27" t="s">
        <v>394</v>
      </c>
      <c r="G52" s="26" t="s">
        <v>24</v>
      </c>
      <c r="H52" s="25" t="s">
        <v>37</v>
      </c>
      <c r="I52" s="26" t="s">
        <v>395</v>
      </c>
      <c r="J52" s="27">
        <v>30</v>
      </c>
      <c r="K52" s="27">
        <v>30</v>
      </c>
      <c r="L52" s="12"/>
      <c r="M52" s="12"/>
      <c r="N52" s="12"/>
      <c r="O52" s="30"/>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row>
    <row r="53" s="2" customFormat="1" ht="40" customHeight="1" spans="1:16364">
      <c r="A53" s="9">
        <v>49</v>
      </c>
      <c r="B53" s="14"/>
      <c r="C53" s="26" t="s">
        <v>391</v>
      </c>
      <c r="D53" s="14" t="s">
        <v>396</v>
      </c>
      <c r="E53" s="28" t="s">
        <v>397</v>
      </c>
      <c r="F53" s="14" t="s">
        <v>398</v>
      </c>
      <c r="G53" s="26" t="s">
        <v>75</v>
      </c>
      <c r="H53" s="25" t="s">
        <v>37</v>
      </c>
      <c r="I53" s="26" t="s">
        <v>399</v>
      </c>
      <c r="J53" s="27">
        <v>30</v>
      </c>
      <c r="K53" s="27">
        <v>30</v>
      </c>
      <c r="L53" s="12"/>
      <c r="M53" s="12"/>
      <c r="N53" s="12"/>
      <c r="O53" s="30"/>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row>
    <row r="54" s="2" customFormat="1" ht="54" spans="1:16364">
      <c r="A54" s="9">
        <v>50</v>
      </c>
      <c r="B54" s="14"/>
      <c r="C54" s="22" t="s">
        <v>391</v>
      </c>
      <c r="D54" s="26" t="s">
        <v>400</v>
      </c>
      <c r="E54" s="26" t="s">
        <v>401</v>
      </c>
      <c r="F54" s="27" t="s">
        <v>402</v>
      </c>
      <c r="G54" s="26" t="s">
        <v>109</v>
      </c>
      <c r="H54" s="25" t="s">
        <v>37</v>
      </c>
      <c r="I54" s="26" t="s">
        <v>403</v>
      </c>
      <c r="J54" s="27">
        <v>30</v>
      </c>
      <c r="K54" s="27">
        <v>30</v>
      </c>
      <c r="L54" s="12"/>
      <c r="M54" s="12"/>
      <c r="N54" s="12"/>
      <c r="O54" s="30"/>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row>
    <row r="55" s="2" customFormat="1" ht="64" customHeight="1" spans="1:16364">
      <c r="A55" s="9">
        <v>51</v>
      </c>
      <c r="B55" s="14"/>
      <c r="C55" s="26" t="s">
        <v>391</v>
      </c>
      <c r="D55" s="14" t="s">
        <v>404</v>
      </c>
      <c r="E55" s="26" t="s">
        <v>405</v>
      </c>
      <c r="F55" s="26" t="s">
        <v>406</v>
      </c>
      <c r="G55" s="26" t="s">
        <v>67</v>
      </c>
      <c r="H55" s="25" t="s">
        <v>37</v>
      </c>
      <c r="I55" s="26" t="s">
        <v>407</v>
      </c>
      <c r="J55" s="27">
        <v>60</v>
      </c>
      <c r="K55" s="27">
        <v>60</v>
      </c>
      <c r="L55" s="12"/>
      <c r="M55" s="12"/>
      <c r="N55" s="12"/>
      <c r="O55" s="30"/>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row>
    <row r="56" s="2" customFormat="1" ht="108" spans="1:16364">
      <c r="A56" s="9">
        <v>52</v>
      </c>
      <c r="B56" s="14"/>
      <c r="C56" s="26" t="s">
        <v>408</v>
      </c>
      <c r="D56" s="27" t="s">
        <v>409</v>
      </c>
      <c r="E56" s="26" t="s">
        <v>410</v>
      </c>
      <c r="F56" s="27" t="s">
        <v>411</v>
      </c>
      <c r="G56" s="26" t="s">
        <v>79</v>
      </c>
      <c r="H56" s="25" t="s">
        <v>37</v>
      </c>
      <c r="I56" s="26" t="s">
        <v>412</v>
      </c>
      <c r="J56" s="27">
        <v>60</v>
      </c>
      <c r="K56" s="27">
        <v>60</v>
      </c>
      <c r="L56" s="12"/>
      <c r="M56" s="12"/>
      <c r="N56" s="12"/>
      <c r="O56" s="30"/>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row>
    <row r="57" s="1" customFormat="1" ht="276" customHeight="1" spans="1:15">
      <c r="A57" s="9">
        <v>53</v>
      </c>
      <c r="B57" s="10" t="s">
        <v>413</v>
      </c>
      <c r="C57" s="10" t="s">
        <v>414</v>
      </c>
      <c r="D57" s="16" t="s">
        <v>415</v>
      </c>
      <c r="E57" s="10" t="s">
        <v>416</v>
      </c>
      <c r="F57" s="11" t="s">
        <v>417</v>
      </c>
      <c r="G57" s="15" t="s">
        <v>63</v>
      </c>
      <c r="H57" s="14" t="s">
        <v>37</v>
      </c>
      <c r="I57" s="13" t="s">
        <v>418</v>
      </c>
      <c r="J57" s="9">
        <f>K57+L57+M57+N57</f>
        <v>297</v>
      </c>
      <c r="K57" s="12">
        <v>297</v>
      </c>
      <c r="L57" s="12"/>
      <c r="M57" s="12"/>
      <c r="N57" s="12"/>
      <c r="O57" s="30"/>
    </row>
    <row r="58" s="1" customFormat="1" ht="84" customHeight="1" spans="1:15">
      <c r="A58" s="9">
        <v>54</v>
      </c>
      <c r="B58" s="10" t="s">
        <v>413</v>
      </c>
      <c r="C58" s="10" t="s">
        <v>414</v>
      </c>
      <c r="D58" s="10" t="s">
        <v>161</v>
      </c>
      <c r="E58" s="21" t="s">
        <v>162</v>
      </c>
      <c r="F58" s="11" t="s">
        <v>163</v>
      </c>
      <c r="G58" s="10" t="s">
        <v>109</v>
      </c>
      <c r="H58" s="14" t="s">
        <v>37</v>
      </c>
      <c r="I58" s="13" t="s">
        <v>419</v>
      </c>
      <c r="J58" s="9">
        <f>K58+L58+M58+N58</f>
        <v>100</v>
      </c>
      <c r="K58" s="10">
        <v>100</v>
      </c>
      <c r="L58" s="12"/>
      <c r="M58" s="12"/>
      <c r="N58" s="12"/>
      <c r="O58" s="30"/>
    </row>
    <row r="59" s="1" customFormat="1" ht="126" customHeight="1" spans="1:15">
      <c r="A59" s="9">
        <v>55</v>
      </c>
      <c r="B59" s="10" t="s">
        <v>413</v>
      </c>
      <c r="C59" s="10" t="s">
        <v>414</v>
      </c>
      <c r="D59" s="10" t="s">
        <v>164</v>
      </c>
      <c r="E59" s="10" t="s">
        <v>307</v>
      </c>
      <c r="F59" s="10" t="s">
        <v>420</v>
      </c>
      <c r="G59" s="10" t="s">
        <v>134</v>
      </c>
      <c r="H59" s="14" t="s">
        <v>37</v>
      </c>
      <c r="I59" s="13" t="s">
        <v>421</v>
      </c>
      <c r="J59" s="9">
        <f>K59+L59+M59+N59</f>
        <v>280</v>
      </c>
      <c r="K59" s="10">
        <v>280</v>
      </c>
      <c r="L59" s="12"/>
      <c r="M59" s="12"/>
      <c r="N59" s="12"/>
      <c r="O59" s="30"/>
    </row>
    <row r="60" s="1" customFormat="1" ht="99" customHeight="1" spans="1:15">
      <c r="A60" s="9">
        <v>56</v>
      </c>
      <c r="B60" s="10" t="s">
        <v>413</v>
      </c>
      <c r="C60" s="10" t="s">
        <v>414</v>
      </c>
      <c r="D60" s="10" t="s">
        <v>422</v>
      </c>
      <c r="E60" s="10" t="s">
        <v>35</v>
      </c>
      <c r="F60" s="10" t="s">
        <v>423</v>
      </c>
      <c r="G60" s="10" t="s">
        <v>424</v>
      </c>
      <c r="H60" s="14" t="s">
        <v>253</v>
      </c>
      <c r="I60" s="13" t="s">
        <v>425</v>
      </c>
      <c r="J60" s="9">
        <v>550.2</v>
      </c>
      <c r="K60" s="10">
        <v>340.2</v>
      </c>
      <c r="L60" s="12"/>
      <c r="M60" s="12"/>
      <c r="N60" s="12">
        <v>210</v>
      </c>
      <c r="O60" s="16" t="s">
        <v>426</v>
      </c>
    </row>
    <row r="61" s="1" customFormat="1" ht="83" customHeight="1" spans="1:15">
      <c r="A61" s="9">
        <v>57</v>
      </c>
      <c r="B61" s="10" t="s">
        <v>413</v>
      </c>
      <c r="C61" s="10" t="s">
        <v>166</v>
      </c>
      <c r="D61" s="10" t="s">
        <v>167</v>
      </c>
      <c r="E61" s="10" t="s">
        <v>168</v>
      </c>
      <c r="F61" s="11" t="s">
        <v>427</v>
      </c>
      <c r="G61" s="10" t="s">
        <v>63</v>
      </c>
      <c r="H61" s="14" t="s">
        <v>37</v>
      </c>
      <c r="I61" s="13" t="s">
        <v>428</v>
      </c>
      <c r="J61" s="9">
        <f>K61+L61+M61+N61</f>
        <v>112</v>
      </c>
      <c r="K61" s="10">
        <v>112</v>
      </c>
      <c r="L61" s="12"/>
      <c r="M61" s="12"/>
      <c r="N61" s="12"/>
      <c r="O61" s="30"/>
    </row>
    <row r="62" s="1" customFormat="1" ht="73" customHeight="1" spans="1:15">
      <c r="A62" s="9">
        <v>58</v>
      </c>
      <c r="B62" s="10" t="s">
        <v>413</v>
      </c>
      <c r="C62" s="10" t="s">
        <v>166</v>
      </c>
      <c r="D62" s="10" t="s">
        <v>429</v>
      </c>
      <c r="E62" s="10" t="s">
        <v>171</v>
      </c>
      <c r="F62" s="11" t="s">
        <v>430</v>
      </c>
      <c r="G62" s="10" t="s">
        <v>130</v>
      </c>
      <c r="H62" s="14" t="s">
        <v>37</v>
      </c>
      <c r="I62" s="13" t="s">
        <v>431</v>
      </c>
      <c r="J62" s="9">
        <f>K62+L62+M62+N62</f>
        <v>160</v>
      </c>
      <c r="K62" s="10">
        <v>160</v>
      </c>
      <c r="L62" s="12"/>
      <c r="M62" s="12"/>
      <c r="N62" s="12"/>
      <c r="O62" s="30"/>
    </row>
    <row r="63" s="1" customFormat="1" ht="68" customHeight="1" spans="1:15">
      <c r="A63" s="9">
        <v>59</v>
      </c>
      <c r="B63" s="10" t="s">
        <v>413</v>
      </c>
      <c r="C63" s="10" t="s">
        <v>166</v>
      </c>
      <c r="D63" s="10" t="s">
        <v>432</v>
      </c>
      <c r="E63" s="10" t="s">
        <v>174</v>
      </c>
      <c r="F63" s="11" t="s">
        <v>433</v>
      </c>
      <c r="G63" s="10" t="s">
        <v>176</v>
      </c>
      <c r="H63" s="14" t="s">
        <v>37</v>
      </c>
      <c r="I63" s="13" t="s">
        <v>434</v>
      </c>
      <c r="J63" s="9">
        <v>346</v>
      </c>
      <c r="K63" s="10">
        <v>346</v>
      </c>
      <c r="L63" s="12"/>
      <c r="M63" s="12"/>
      <c r="N63" s="12"/>
      <c r="O63" s="30"/>
    </row>
  </sheetData>
  <mergeCells count="18">
    <mergeCell ref="A1:O1"/>
    <mergeCell ref="K2:M2"/>
    <mergeCell ref="A4:B4"/>
    <mergeCell ref="A2:A3"/>
    <mergeCell ref="B2:B3"/>
    <mergeCell ref="B5:B12"/>
    <mergeCell ref="B38:B40"/>
    <mergeCell ref="B41:B56"/>
    <mergeCell ref="C2:C3"/>
    <mergeCell ref="D2:D3"/>
    <mergeCell ref="E2:E3"/>
    <mergeCell ref="F2:F3"/>
    <mergeCell ref="G2:G3"/>
    <mergeCell ref="H2:H3"/>
    <mergeCell ref="I2:I3"/>
    <mergeCell ref="J2:J3"/>
    <mergeCell ref="N2:N3"/>
    <mergeCell ref="O2:O3"/>
  </mergeCells>
  <pageMargins left="0.751388888888889" right="0.751388888888889" top="0.629861111111111" bottom="0.472222222222222" header="0.5" footer="0.5"/>
  <pageSetup paperSize="8"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初步汇总整合</vt:lpstr>
      <vt:lpstr>2024年衔接资金项目库明细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张富坤</cp:lastModifiedBy>
  <dcterms:created xsi:type="dcterms:W3CDTF">2024-01-24T07:15:00Z</dcterms:created>
  <dcterms:modified xsi:type="dcterms:W3CDTF">2024-04-22T02:28:52Z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497F797DA6814EDB8E07C49D46E2A45A_13</vt:lpwstr>
  </property>
</Properties>
</file>